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b29104\Downloads\"/>
    </mc:Choice>
  </mc:AlternateContent>
  <xr:revisionPtr revIDLastSave="0" documentId="13_ncr:1_{FF320C68-E8F5-4CD5-AF35-D2DB077132D9}" xr6:coauthVersionLast="47" xr6:coauthVersionMax="47" xr10:uidLastSave="{00000000-0000-0000-0000-000000000000}"/>
  <bookViews>
    <workbookView xWindow="-108" yWindow="-108" windowWidth="23256" windowHeight="13896" xr2:uid="{666D574A-7A30-4ED4-B4B6-75ED9A3F4B3E}"/>
  </bookViews>
  <sheets>
    <sheet name="FY23 Distribution" sheetId="1" r:id="rId1"/>
    <sheet name="FY24 Distribution" sheetId="2" r:id="rId2"/>
    <sheet name="Estimates of Basic Aid" sheetId="3" r:id="rId3"/>
  </sheets>
  <externalReferences>
    <externalReference r:id="rId4"/>
  </externalReferences>
  <definedNames>
    <definedName name="_xlnm.Print_Area" localSheetId="0">'FY23 Distribution'!$A$2:$AH$142</definedName>
    <definedName name="_xlnm.Print_Area" localSheetId="1">'FY24 Distribution'!$A$2:$AH$142</definedName>
    <definedName name="_xlnm.Print_Titles" localSheetId="0">'FY23 Distribution'!$A:$B,'FY23 Distribution'!$2:$7</definedName>
    <definedName name="_xlnm.Print_Titles" localSheetId="1">'FY24 Distribution'!$A:$B,'FY24 Distribution'!$2:$7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0" i="3" l="1"/>
  <c r="C140" i="3"/>
  <c r="D139" i="3"/>
  <c r="C139" i="3"/>
  <c r="D138" i="3"/>
  <c r="C138" i="3"/>
  <c r="D137" i="3"/>
  <c r="C137" i="3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D141" i="3" s="1"/>
  <c r="C7" i="3"/>
  <c r="C141" i="3" s="1"/>
  <c r="E142" i="1"/>
  <c r="E142" i="2" l="1"/>
  <c r="AB142" i="1" l="1"/>
  <c r="AH136" i="1"/>
  <c r="AH135" i="1"/>
  <c r="AH128" i="1"/>
  <c r="AH127" i="1"/>
  <c r="AH120" i="1"/>
  <c r="AH119" i="1"/>
  <c r="AH112" i="1"/>
  <c r="AH111" i="1"/>
  <c r="AH105" i="1"/>
  <c r="AH104" i="1"/>
  <c r="AH97" i="1"/>
  <c r="AH96" i="1"/>
  <c r="AH89" i="1"/>
  <c r="AH88" i="1"/>
  <c r="AH81" i="1"/>
  <c r="AH80" i="1"/>
  <c r="AH73" i="1"/>
  <c r="AH72" i="1"/>
  <c r="AH65" i="1"/>
  <c r="AH64" i="1"/>
  <c r="AH57" i="1"/>
  <c r="AH56" i="1"/>
  <c r="AH49" i="1"/>
  <c r="AH48" i="1"/>
  <c r="AH41" i="1"/>
  <c r="AH40" i="1"/>
  <c r="AH33" i="1"/>
  <c r="AH32" i="1"/>
  <c r="AH25" i="1"/>
  <c r="AH24" i="1"/>
  <c r="AH17" i="1"/>
  <c r="AH16" i="1"/>
  <c r="AH9" i="1"/>
  <c r="AB142" i="2"/>
  <c r="AH137" i="2"/>
  <c r="AH135" i="2"/>
  <c r="AH127" i="2"/>
  <c r="AH119" i="2"/>
  <c r="AH104" i="2"/>
  <c r="AH9" i="2"/>
  <c r="C6" i="1"/>
  <c r="AH141" i="2"/>
  <c r="AH140" i="2"/>
  <c r="AH139" i="2"/>
  <c r="AH138" i="2"/>
  <c r="AH136" i="2"/>
  <c r="AH134" i="2"/>
  <c r="AH133" i="2"/>
  <c r="AH132" i="2"/>
  <c r="AH131" i="2"/>
  <c r="AH130" i="2"/>
  <c r="AH129" i="2"/>
  <c r="AH128" i="2"/>
  <c r="AH126" i="2"/>
  <c r="AH125" i="2"/>
  <c r="AH124" i="2"/>
  <c r="AH123" i="2"/>
  <c r="AH122" i="2"/>
  <c r="AH121" i="2"/>
  <c r="AH120" i="2"/>
  <c r="AH118" i="2"/>
  <c r="AH117" i="2"/>
  <c r="AH116" i="2"/>
  <c r="AH115" i="2"/>
  <c r="AH114" i="2"/>
  <c r="AH113" i="2"/>
  <c r="AH112" i="2"/>
  <c r="AH111" i="2"/>
  <c r="AH110" i="2"/>
  <c r="AH109" i="2"/>
  <c r="AH108" i="2"/>
  <c r="AH107" i="2"/>
  <c r="AH106" i="2"/>
  <c r="AH105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C142" i="2"/>
  <c r="V142" i="2"/>
  <c r="N142" i="2"/>
  <c r="AH11" i="2"/>
  <c r="AH10" i="2"/>
  <c r="AG142" i="2"/>
  <c r="AF142" i="2"/>
  <c r="AE142" i="2"/>
  <c r="AD142" i="2"/>
  <c r="AA142" i="2"/>
  <c r="Z142" i="2"/>
  <c r="Y142" i="2"/>
  <c r="X142" i="2"/>
  <c r="W142" i="2"/>
  <c r="U142" i="2"/>
  <c r="T142" i="2"/>
  <c r="S142" i="2"/>
  <c r="R142" i="2"/>
  <c r="Q142" i="2"/>
  <c r="P142" i="2"/>
  <c r="O142" i="2"/>
  <c r="M142" i="2"/>
  <c r="L142" i="2"/>
  <c r="K142" i="2"/>
  <c r="J142" i="2"/>
  <c r="I142" i="2"/>
  <c r="H142" i="2"/>
  <c r="G142" i="2"/>
  <c r="AH8" i="2"/>
  <c r="D142" i="2"/>
  <c r="AH141" i="1"/>
  <c r="AH140" i="1"/>
  <c r="AH139" i="1"/>
  <c r="AH138" i="1"/>
  <c r="AH137" i="1"/>
  <c r="AH134" i="1"/>
  <c r="AH133" i="1"/>
  <c r="AH132" i="1"/>
  <c r="AH131" i="1"/>
  <c r="AH130" i="1"/>
  <c r="AH129" i="1"/>
  <c r="AH126" i="1"/>
  <c r="AH125" i="1"/>
  <c r="AH124" i="1"/>
  <c r="AH123" i="1"/>
  <c r="AH122" i="1"/>
  <c r="AH121" i="1"/>
  <c r="AH118" i="1"/>
  <c r="AH117" i="1"/>
  <c r="AH116" i="1"/>
  <c r="AH115" i="1"/>
  <c r="AH114" i="1"/>
  <c r="AH113" i="1"/>
  <c r="AH110" i="1"/>
  <c r="AH109" i="1"/>
  <c r="AH108" i="1"/>
  <c r="AH107" i="1"/>
  <c r="AH106" i="1"/>
  <c r="AH103" i="1"/>
  <c r="AH102" i="1"/>
  <c r="AH101" i="1"/>
  <c r="AH100" i="1"/>
  <c r="AH99" i="1"/>
  <c r="AH98" i="1"/>
  <c r="AH95" i="1"/>
  <c r="AH94" i="1"/>
  <c r="AH93" i="1"/>
  <c r="AH92" i="1"/>
  <c r="AH91" i="1"/>
  <c r="AH90" i="1"/>
  <c r="AH87" i="1"/>
  <c r="AH86" i="1"/>
  <c r="AH85" i="1"/>
  <c r="AH84" i="1"/>
  <c r="AH83" i="1"/>
  <c r="AH82" i="1"/>
  <c r="AH79" i="1"/>
  <c r="AH78" i="1"/>
  <c r="AH77" i="1"/>
  <c r="AH76" i="1"/>
  <c r="AH75" i="1"/>
  <c r="AH74" i="1"/>
  <c r="AH71" i="1"/>
  <c r="AH70" i="1"/>
  <c r="AH69" i="1"/>
  <c r="AH68" i="1"/>
  <c r="AH67" i="1"/>
  <c r="AH66" i="1"/>
  <c r="AH63" i="1"/>
  <c r="AH62" i="1"/>
  <c r="AH61" i="1"/>
  <c r="AH60" i="1"/>
  <c r="AH59" i="1"/>
  <c r="AH58" i="1"/>
  <c r="AH55" i="1"/>
  <c r="AH54" i="1"/>
  <c r="AH53" i="1"/>
  <c r="AH52" i="1"/>
  <c r="AH51" i="1"/>
  <c r="AH50" i="1"/>
  <c r="AH47" i="1"/>
  <c r="AH46" i="1"/>
  <c r="AH45" i="1"/>
  <c r="AH44" i="1"/>
  <c r="AH43" i="1"/>
  <c r="AH42" i="1"/>
  <c r="AH39" i="1"/>
  <c r="AH38" i="1"/>
  <c r="AH37" i="1"/>
  <c r="AH36" i="1"/>
  <c r="AH35" i="1"/>
  <c r="AH34" i="1"/>
  <c r="AH31" i="1"/>
  <c r="AH30" i="1"/>
  <c r="AH29" i="1"/>
  <c r="AH28" i="1"/>
  <c r="AH27" i="1"/>
  <c r="AH26" i="1"/>
  <c r="AH23" i="1"/>
  <c r="AH22" i="1"/>
  <c r="AH21" i="1"/>
  <c r="AH20" i="1"/>
  <c r="AH19" i="1"/>
  <c r="AH18" i="1"/>
  <c r="AH15" i="1"/>
  <c r="AH14" i="1"/>
  <c r="AH13" i="1"/>
  <c r="AH12" i="1"/>
  <c r="AH11" i="1"/>
  <c r="AH10" i="1"/>
  <c r="AG142" i="1"/>
  <c r="AF142" i="1"/>
  <c r="AE142" i="1"/>
  <c r="AD142" i="1"/>
  <c r="AC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AH8" i="1"/>
  <c r="F142" i="1"/>
  <c r="D142" i="1"/>
  <c r="F142" i="2" l="1"/>
  <c r="AH142" i="1"/>
  <c r="AH142" i="2" l="1"/>
</calcChain>
</file>

<file path=xl/sharedStrings.xml><?xml version="1.0" encoding="utf-8"?>
<sst xmlns="http://schemas.openxmlformats.org/spreadsheetml/2006/main" count="504" uniqueCount="185">
  <si>
    <t>2022-2024 Composite Index</t>
  </si>
  <si>
    <t>FY 2023 Projected Unadjusted ADM</t>
  </si>
  <si>
    <t>Variance From DABS:</t>
  </si>
  <si>
    <t>Division</t>
  </si>
  <si>
    <t>Name</t>
  </si>
  <si>
    <t>ACCOMACK</t>
  </si>
  <si>
    <t>ALBEMARLE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</si>
  <si>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</si>
  <si>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</si>
  <si>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</si>
  <si>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</si>
  <si>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</si>
  <si>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</si>
  <si>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</si>
  <si>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</si>
  <si>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</si>
  <si>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</si>
  <si>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</si>
  <si>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</si>
  <si>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</si>
  <si>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</si>
  <si>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</si>
  <si>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</si>
  <si>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</si>
  <si>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</si>
  <si>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</si>
  <si>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</si>
  <si>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</si>
  <si>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</si>
  <si>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</si>
  <si>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</si>
  <si>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</si>
  <si>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</si>
  <si>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</si>
  <si>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</si>
  <si>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</si>
  <si>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</si>
  <si>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</si>
  <si>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</si>
  <si>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</si>
  <si>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</si>
  <si>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</si>
  <si>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</si>
  <si>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</si>
  <si>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</si>
  <si>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</si>
  <si>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</si>
  <si>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</si>
  <si>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</si>
  <si>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</si>
  <si>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JAMES CITY</t>
  </si>
  <si>
    <t>KING GEORGE</t>
  </si>
  <si>
    <t>KING QUEEN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</si>
  <si>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</si>
  <si>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</si>
  <si>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</si>
  <si>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</si>
  <si>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</si>
  <si>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</si>
  <si>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</si>
  <si>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</si>
  <si>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</si>
  <si>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</si>
  <si>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</si>
  <si>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</si>
  <si>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</si>
  <si>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</si>
  <si>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</si>
  <si>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</si>
  <si>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</si>
  <si>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</si>
  <si>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</si>
  <si>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</si>
  <si>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</si>
  <si>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</si>
  <si>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</si>
  <si>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</si>
  <si>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</si>
  <si>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</si>
  <si>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</si>
  <si>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</si>
  <si>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</si>
  <si>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</si>
  <si>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</si>
  <si>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</si>
  <si>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</si>
  <si>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</si>
  <si>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</si>
  <si>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</si>
  <si>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</si>
  <si>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</si>
  <si>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</si>
  <si>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</si>
  <si>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</si>
  <si>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</si>
  <si>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</si>
  <si>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</si>
  <si>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</si>
  <si>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</si>
  <si>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</si>
  <si>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</si>
  <si>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</si>
  <si>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</si>
  <si>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COLONIAL HEIGHTS</t>
  </si>
  <si>
    <t>DANVILLE</t>
  </si>
  <si>
    <t>FALLS CHURCH</t>
  </si>
  <si>
    <t>FREDERICKSBURG</t>
  </si>
  <si>
    <t>GALAX</t>
  </si>
  <si>
    <t>HAMPTON</t>
  </si>
  <si>
    <t>HARRISONBURG</t>
  </si>
  <si>
    <t>HOPEWELL</t>
  </si>
  <si>
    <t>LYNCHBURG</t>
  </si>
  <si>
    <t>MARTINSVILLE</t>
  </si>
  <si>
    <t>NEWPORT NEWS</t>
  </si>
  <si>
    <t>NORFOLK</t>
  </si>
  <si>
    <t>NORTON</t>
  </si>
  <si>
    <t>PETERSBURG</t>
  </si>
  <si>
    <t>PORTSMOUTH</t>
  </si>
  <si>
    <t>RADFORD</t>
  </si>
  <si>
    <t>RICHMOND CITY</t>
  </si>
  <si>
    <t>ROANOKE CITY</t>
  </si>
  <si>
    <t>STAUNTON</t>
  </si>
  <si>
    <t>SUFFOLK</t>
  </si>
  <si>
    <t>VIRGINIA BEACH</t>
  </si>
  <si>
    <t>WAYNESBORO</t>
  </si>
  <si>
    <t>WILLIAMSBURG</t>
  </si>
  <si>
    <t>WINCHESTER</t>
  </si>
  <si>
    <t>FAIRFAX CITY</t>
  </si>
  <si>
    <t>FRANKLIN CITY</t>
  </si>
  <si>
    <t>CHESAPEAKE CITY</t>
  </si>
  <si>
    <t>LEXINGTON</t>
  </si>
  <si>
    <t>EMPORIA</t>
  </si>
  <si>
    <t>SALEM</t>
  </si>
  <si>
    <t>POQUOSON</t>
  </si>
  <si>
    <t>MANASSAS CITY</t>
  </si>
  <si>
    <t>MANASSAS PARK</t>
  </si>
  <si>
    <t>COLONIAL BEACH</t>
  </si>
  <si>
    <t>WEST POINT</t>
  </si>
  <si>
    <t>FY 2023</t>
  </si>
  <si>
    <t>Update Weldon Cooper Census Estimate for FY24 Sales Tax Distribution</t>
  </si>
  <si>
    <t>Update Governor's School Enrollment</t>
  </si>
  <si>
    <t>Update PALS Data</t>
  </si>
  <si>
    <t>Update Categorical Programs</t>
  </si>
  <si>
    <t xml:space="preserve">Update Foster Care </t>
  </si>
  <si>
    <t>Other Categorical Accounts Update (AITC, Homebound)</t>
  </si>
  <si>
    <t>Remedial Summer School Update</t>
  </si>
  <si>
    <t>Fall Membership Updates for FY23 and FY24</t>
  </si>
  <si>
    <t>ESL Data Updates</t>
  </si>
  <si>
    <t>ADM Updates for FY23 and FY24</t>
  </si>
  <si>
    <t>Sales Tax Updates for FY23 and FY24</t>
  </si>
  <si>
    <t>Lottery Accounts Updates (Alternative Education, ISAEP, VocEd)</t>
  </si>
  <si>
    <t>Infrastructure and Operations PPA Update</t>
  </si>
  <si>
    <t>NBCT Bonus Updates for FY23</t>
  </si>
  <si>
    <t>VPSA Updates</t>
  </si>
  <si>
    <t>Update Early Childhood Programs</t>
  </si>
  <si>
    <t>Update School Breakfast Program</t>
  </si>
  <si>
    <t>Update K-3 Primary Class Size Reduction Program Participation and Projections</t>
  </si>
  <si>
    <t>Update Mentor Teacher Distributions</t>
  </si>
  <si>
    <t>Update Sales Tax Distributions</t>
  </si>
  <si>
    <t>Update FY23 Lottery Proceeds</t>
  </si>
  <si>
    <t>Update AYGS PPA to Account for FY22 Compensation Supplement</t>
  </si>
  <si>
    <t>FY23 Appropriation to Eliminate Basic Aid Variance in Chapter 2 Calc Tool</t>
  </si>
  <si>
    <t>Increase NGF for Governor's School World Languages</t>
  </si>
  <si>
    <t>FY 2024 Projected Unadjusted ADM</t>
  </si>
  <si>
    <t>Totals from DABs:</t>
  </si>
  <si>
    <t>FY 2024</t>
  </si>
  <si>
    <t>Virginia Department of Education</t>
  </si>
  <si>
    <t>Update FY23 Actual Program Participation</t>
  </si>
  <si>
    <t>As of February 25, 2023</t>
  </si>
  <si>
    <t>FY 2024 State Distribution Increments</t>
  </si>
  <si>
    <t>FY 2023 State Distribution Increments</t>
  </si>
  <si>
    <t>Update Lottery Proceeds Estimates</t>
  </si>
  <si>
    <t>Amendments Adopted by the 2023 General Assembly Based on HB 1400 Substitute</t>
  </si>
  <si>
    <t>Update Special Education Regional Tuition Distributions</t>
  </si>
  <si>
    <t>ALLEGHANY HIGHLANDS</t>
  </si>
  <si>
    <t>DISTRIBUTION TOTALS:</t>
  </si>
  <si>
    <t>Chapter 2</t>
  </si>
  <si>
    <t>HB 1400 Sub</t>
  </si>
  <si>
    <t>Chapter 2                        2022 Special Session I Acts of the Assembly - Base Funding Distributions</t>
  </si>
  <si>
    <t>Chapter 2                       2022 Special Session I Acts of the Assembly - Base Funding Distributions</t>
  </si>
  <si>
    <t>Estimated Total Distribution - HB 1400 Substitute</t>
  </si>
  <si>
    <t>HB 1400 Substitute Budget Update Increments</t>
  </si>
  <si>
    <t>End of worksheet</t>
  </si>
  <si>
    <t>HB 1400 Substitute increments adopted by the 2023 General Assembly.</t>
  </si>
  <si>
    <t xml:space="preserve">Estimated State Basic Aid Distributions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</si>
</sst>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0"/>
    <numFmt numFmtId="165" formatCode="#,##0.0000_);[Red]\(#,##0.0000\)"/>
    <numFmt numFmtId="166" formatCode="_(* #,##0_);_(* \(#,##0\);_(* &quot;-&quot;??_);_(@_)"/>
  </numFmts>
  <fonts count="15" x14ac:knownFonts="1">
    <font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39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165" fontId="1" fillId="2" borderId="0" xfId="0" applyNumberFormat="1" applyFont="1" applyFill="1" applyAlignment="1">
      <alignment horizontal="center" vertical="center" wrapText="1"/>
    </xf>
    <xf numFmtId="40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40" fontId="0" fillId="0" borderId="0" xfId="0" applyNumberFormat="1" applyAlignment="1">
      <alignment vertical="center"/>
    </xf>
    <xf numFmtId="38" fontId="1" fillId="0" borderId="0" xfId="1" applyNumberFormat="1" applyFont="1" applyBorder="1" applyAlignment="1">
      <alignment vertical="center"/>
    </xf>
    <xf numFmtId="38" fontId="4" fillId="0" borderId="0" xfId="0" applyNumberFormat="1" applyFont="1" applyAlignment="1">
      <alignment vertical="center"/>
    </xf>
    <xf numFmtId="43" fontId="8" fillId="3" borderId="0" xfId="1" applyFont="1" applyFill="1" applyBorder="1" applyAlignment="1">
      <alignment vertical="center"/>
    </xf>
    <xf numFmtId="38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164" fontId="4" fillId="2" borderId="0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165" fontId="0" fillId="0" borderId="11" xfId="0" applyNumberFormat="1" applyBorder="1" applyAlignment="1">
      <alignment vertical="center"/>
    </xf>
    <xf numFmtId="40" fontId="0" fillId="0" borderId="11" xfId="0" applyNumberFormat="1" applyBorder="1" applyAlignment="1">
      <alignment vertical="center"/>
    </xf>
    <xf numFmtId="38" fontId="1" fillId="0" borderId="6" xfId="0" applyNumberFormat="1" applyFont="1" applyBorder="1" applyAlignment="1">
      <alignment vertical="center"/>
    </xf>
    <xf numFmtId="164" fontId="0" fillId="0" borderId="12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40" fontId="0" fillId="0" borderId="0" xfId="0" applyNumberFormat="1" applyBorder="1" applyAlignment="1">
      <alignment vertical="center"/>
    </xf>
    <xf numFmtId="38" fontId="1" fillId="0" borderId="7" xfId="0" applyNumberFormat="1" applyFon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40" fontId="0" fillId="0" borderId="1" xfId="0" applyNumberFormat="1" applyBorder="1" applyAlignment="1">
      <alignment vertical="center"/>
    </xf>
    <xf numFmtId="38" fontId="1" fillId="0" borderId="8" xfId="0" applyNumberFormat="1" applyFont="1" applyBorder="1" applyAlignment="1">
      <alignment vertical="center"/>
    </xf>
    <xf numFmtId="165" fontId="0" fillId="0" borderId="11" xfId="0" applyNumberFormat="1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vertical="center"/>
    </xf>
    <xf numFmtId="38" fontId="1" fillId="0" borderId="10" xfId="1" applyNumberFormat="1" applyFont="1" applyBorder="1" applyAlignment="1">
      <alignment vertical="center"/>
    </xf>
    <xf numFmtId="38" fontId="1" fillId="0" borderId="11" xfId="1" applyNumberFormat="1" applyFont="1" applyBorder="1" applyAlignment="1">
      <alignment vertical="center"/>
    </xf>
    <xf numFmtId="38" fontId="4" fillId="0" borderId="6" xfId="0" applyNumberFormat="1" applyFont="1" applyBorder="1" applyAlignment="1">
      <alignment vertical="center"/>
    </xf>
    <xf numFmtId="38" fontId="1" fillId="0" borderId="12" xfId="1" applyNumberFormat="1" applyFont="1" applyBorder="1" applyAlignment="1">
      <alignment vertical="center"/>
    </xf>
    <xf numFmtId="38" fontId="4" fillId="0" borderId="7" xfId="0" applyNumberFormat="1" applyFont="1" applyBorder="1" applyAlignment="1">
      <alignment vertical="center"/>
    </xf>
    <xf numFmtId="38" fontId="1" fillId="0" borderId="13" xfId="1" applyNumberFormat="1" applyFont="1" applyBorder="1" applyAlignment="1">
      <alignment vertical="center"/>
    </xf>
    <xf numFmtId="38" fontId="1" fillId="0" borderId="1" xfId="1" applyNumberFormat="1" applyFont="1" applyBorder="1" applyAlignment="1">
      <alignment vertical="center"/>
    </xf>
    <xf numFmtId="38" fontId="4" fillId="0" borderId="8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38" fontId="4" fillId="0" borderId="15" xfId="1" applyNumberFormat="1" applyFont="1" applyBorder="1" applyAlignment="1">
      <alignment vertical="center"/>
    </xf>
    <xf numFmtId="38" fontId="4" fillId="0" borderId="9" xfId="0" applyNumberFormat="1" applyFont="1" applyBorder="1" applyAlignment="1">
      <alignment vertical="center"/>
    </xf>
    <xf numFmtId="40" fontId="4" fillId="5" borderId="3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Border="1" applyAlignment="1">
      <alignment vertical="center"/>
    </xf>
    <xf numFmtId="43" fontId="5" fillId="3" borderId="0" xfId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164" fontId="9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vertical="center"/>
    </xf>
    <xf numFmtId="166" fontId="0" fillId="0" borderId="0" xfId="1" applyNumberFormat="1" applyFont="1"/>
    <xf numFmtId="0" fontId="4" fillId="0" borderId="0" xfId="0" applyFont="1"/>
    <xf numFmtId="166" fontId="4" fillId="0" borderId="0" xfId="1" applyNumberFormat="1" applyFont="1"/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5" fontId="6" fillId="5" borderId="3" xfId="0" applyNumberFormat="1" applyFont="1" applyFill="1" applyBorder="1" applyAlignment="1">
      <alignment horizontal="center" vertical="center" wrapText="1"/>
    </xf>
    <xf numFmtId="165" fontId="6" fillId="5" borderId="4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eneral%20Assembly\2023%20Session\Conference\Step%2028%20-%20Increase%20NGF%20for%20Governors%20School%20World%20Languag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VARIABLES"/>
      <sheetName val="SALARY DATA"/>
      <sheetName val="COCA DATA"/>
      <sheetName val="FISCAL AGENTS"/>
      <sheetName val="PPA"/>
      <sheetName val="FM"/>
      <sheetName val="COMP INDEX"/>
      <sheetName val="ADM"/>
      <sheetName val="FREE LUNCH"/>
      <sheetName val="SOQ CALCS"/>
      <sheetName val="BENEFITS"/>
      <sheetName val="COMP SUPP"/>
      <sheetName val="CS Queries"/>
      <sheetName val="REMEDIAL SUMMER SCHOOL"/>
      <sheetName val="SCHOOL CONSTRUCTION"/>
      <sheetName val="GOVS SCHOOL"/>
      <sheetName val="GTHH Hold Harmless"/>
      <sheetName val="Hold Harmless Scenarios"/>
      <sheetName val="Project Graduation"/>
      <sheetName val="Math, Reading Specialists"/>
      <sheetName val="Early Reading Specialists"/>
      <sheetName val="BONUS PYMT"/>
      <sheetName val="SCHOOL MEALS EXPANSION"/>
      <sheetName val="Early Childhood ED4"/>
      <sheetName val="VPSA TECHNOLOGY"/>
      <sheetName val="ADULT ED"/>
      <sheetName val="VIRTUAL VA"/>
      <sheetName val="INDIAN CHILDREN"/>
      <sheetName val="SCHOOL LUNCH"/>
      <sheetName val="SOP"/>
      <sheetName val="HOMEBOUND"/>
      <sheetName val="SPEC ED JAILS"/>
      <sheetName val="LOTTERY"/>
      <sheetName val="Learning Loss PPA"/>
      <sheetName val="Accomack Northampton Distr"/>
      <sheetName val="Supplemental GF"/>
      <sheetName val="FOSTER CARE"/>
      <sheetName val="ENROLLMENT LOSS"/>
      <sheetName val="AT RISK"/>
      <sheetName val="VPI"/>
      <sheetName val="VPI +"/>
      <sheetName val="EARLY READING"/>
      <sheetName val="MENTOR TEACHER"/>
      <sheetName val="K-3 PRIMARY CLASS SIZE"/>
      <sheetName val="SCHOOL BREAKFAST"/>
      <sheetName val="ALGEBRA READINESS"/>
      <sheetName val="ALTERNATIVE ED"/>
      <sheetName val="ISAEP"/>
      <sheetName val="TUITION"/>
      <sheetName val="VOCATIONAL ED - CAT"/>
      <sheetName val="SUPPLEMENTAL BASIC AID"/>
      <sheetName val="ESL"/>
      <sheetName val="EFAL"/>
      <sheetName val="DISTRIBUTION SUMMARY"/>
      <sheetName val="BASE COMPARISON"/>
      <sheetName val="Increment Tracking Link"/>
      <sheetName val="Fund Code Appropriations"/>
      <sheetName val="Appropriation Act"/>
      <sheetName val="Required Local Effort"/>
      <sheetName val="Final Access Data"/>
      <sheetName val="SOQ Queries"/>
      <sheetName val="Manual AutoQuery Check"/>
      <sheetName val="LINK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8">
          <cell r="A8">
            <v>1</v>
          </cell>
          <cell r="B8" t="str">
            <v>ACCOMACK</v>
          </cell>
          <cell r="C8">
            <v>16762231</v>
          </cell>
        </row>
        <row r="9">
          <cell r="A9">
            <v>2</v>
          </cell>
          <cell r="B9" t="str">
            <v>ALBEMARLE</v>
          </cell>
          <cell r="C9">
            <v>24594176</v>
          </cell>
        </row>
        <row r="10">
          <cell r="A10">
            <v>3</v>
          </cell>
          <cell r="B10" t="str">
            <v>ALLEGHANY</v>
          </cell>
          <cell r="C10">
            <v>11447607</v>
          </cell>
        </row>
        <row r="11">
          <cell r="A11">
            <v>4</v>
          </cell>
          <cell r="B11" t="str">
            <v>AMELIA</v>
          </cell>
          <cell r="C11">
            <v>5403061</v>
          </cell>
        </row>
        <row r="12">
          <cell r="A12">
            <v>5</v>
          </cell>
          <cell r="B12" t="str">
            <v>AMHERST</v>
          </cell>
          <cell r="C12">
            <v>14542479</v>
          </cell>
        </row>
        <row r="13">
          <cell r="A13">
            <v>6</v>
          </cell>
          <cell r="B13" t="str">
            <v>APPOMATTOX</v>
          </cell>
          <cell r="C13">
            <v>8661962</v>
          </cell>
        </row>
        <row r="14">
          <cell r="A14">
            <v>7</v>
          </cell>
          <cell r="B14" t="str">
            <v>ARLINGTON</v>
          </cell>
          <cell r="C14">
            <v>28749664</v>
          </cell>
        </row>
        <row r="15">
          <cell r="A15">
            <v>8</v>
          </cell>
          <cell r="B15" t="str">
            <v>AUGUSTA</v>
          </cell>
          <cell r="C15">
            <v>32194716</v>
          </cell>
        </row>
        <row r="16">
          <cell r="A16">
            <v>9</v>
          </cell>
          <cell r="B16" t="str">
            <v>BATH</v>
          </cell>
          <cell r="C16">
            <v>626338</v>
          </cell>
        </row>
        <row r="17">
          <cell r="A17">
            <v>10</v>
          </cell>
          <cell r="B17" t="str">
            <v>BEDFORD</v>
          </cell>
          <cell r="C17">
            <v>29038572</v>
          </cell>
        </row>
        <row r="18">
          <cell r="A18">
            <v>11</v>
          </cell>
          <cell r="B18" t="str">
            <v>BLAND</v>
          </cell>
          <cell r="C18">
            <v>3117487</v>
          </cell>
        </row>
        <row r="19">
          <cell r="A19">
            <v>12</v>
          </cell>
          <cell r="B19" t="str">
            <v>BOTETOURT</v>
          </cell>
          <cell r="C19">
            <v>13654786</v>
          </cell>
        </row>
        <row r="20">
          <cell r="A20">
            <v>13</v>
          </cell>
          <cell r="B20" t="str">
            <v>BRUNSWICK</v>
          </cell>
          <cell r="C20">
            <v>5567921</v>
          </cell>
        </row>
        <row r="21">
          <cell r="A21">
            <v>14</v>
          </cell>
          <cell r="B21" t="str">
            <v>BUCHANAN</v>
          </cell>
          <cell r="C21">
            <v>8904813</v>
          </cell>
        </row>
        <row r="22">
          <cell r="A22">
            <v>15</v>
          </cell>
          <cell r="B22" t="str">
            <v>BUCKINGHAM</v>
          </cell>
          <cell r="C22">
            <v>7120109</v>
          </cell>
        </row>
        <row r="23">
          <cell r="A23">
            <v>16</v>
          </cell>
          <cell r="B23" t="str">
            <v>CAMPBELL</v>
          </cell>
          <cell r="C23">
            <v>26675187</v>
          </cell>
        </row>
        <row r="24">
          <cell r="A24">
            <v>17</v>
          </cell>
          <cell r="B24" t="str">
            <v>CAROLINE</v>
          </cell>
          <cell r="C24">
            <v>13971809</v>
          </cell>
        </row>
        <row r="25">
          <cell r="A25">
            <v>18</v>
          </cell>
          <cell r="B25" t="str">
            <v>CARROLL</v>
          </cell>
          <cell r="C25">
            <v>13071180</v>
          </cell>
        </row>
        <row r="26">
          <cell r="A26">
            <v>19</v>
          </cell>
          <cell r="B26" t="str">
            <v>CHARLES CITY</v>
          </cell>
          <cell r="C26">
            <v>1284318</v>
          </cell>
        </row>
        <row r="27">
          <cell r="A27">
            <v>20</v>
          </cell>
          <cell r="B27" t="str">
            <v>CHARLOTTE</v>
          </cell>
          <cell r="C27">
            <v>6500196</v>
          </cell>
        </row>
        <row r="28">
          <cell r="A28">
            <v>21</v>
          </cell>
          <cell r="B28" t="str">
            <v>CHESTERFIELD</v>
          </cell>
          <cell r="C28">
            <v>213128497</v>
          </cell>
        </row>
        <row r="29">
          <cell r="A29">
            <v>22</v>
          </cell>
          <cell r="B29" t="str">
            <v>CLARKE</v>
          </cell>
          <cell r="C29">
            <v>4379818</v>
          </cell>
        </row>
        <row r="30">
          <cell r="A30">
            <v>23</v>
          </cell>
          <cell r="B30" t="str">
            <v>CRAIG</v>
          </cell>
          <cell r="C30">
            <v>1725048</v>
          </cell>
        </row>
        <row r="31">
          <cell r="A31">
            <v>24</v>
          </cell>
          <cell r="B31" t="str">
            <v>CULPEPER</v>
          </cell>
          <cell r="C31">
            <v>27024195</v>
          </cell>
        </row>
        <row r="32">
          <cell r="A32">
            <v>25</v>
          </cell>
          <cell r="B32" t="str">
            <v>CUMBERLAND</v>
          </cell>
          <cell r="C32">
            <v>4979041</v>
          </cell>
        </row>
        <row r="33">
          <cell r="A33">
            <v>26</v>
          </cell>
          <cell r="B33" t="str">
            <v>DICKENSON</v>
          </cell>
          <cell r="C33">
            <v>8128368</v>
          </cell>
        </row>
        <row r="34">
          <cell r="A34">
            <v>27</v>
          </cell>
          <cell r="B34" t="str">
            <v>DINWIDDIE</v>
          </cell>
          <cell r="C34">
            <v>17069108</v>
          </cell>
        </row>
        <row r="35">
          <cell r="A35">
            <v>28</v>
          </cell>
          <cell r="B35" t="str">
            <v>ESSEX</v>
          </cell>
          <cell r="C35">
            <v>3530627</v>
          </cell>
        </row>
        <row r="36">
          <cell r="A36">
            <v>29</v>
          </cell>
          <cell r="B36" t="str">
            <v>FAIRFAX</v>
          </cell>
          <cell r="C36">
            <v>339360278</v>
          </cell>
        </row>
        <row r="37">
          <cell r="A37">
            <v>30</v>
          </cell>
          <cell r="B37" t="str">
            <v>FAUQUIER</v>
          </cell>
          <cell r="C37">
            <v>23568612</v>
          </cell>
        </row>
        <row r="38">
          <cell r="A38">
            <v>31</v>
          </cell>
          <cell r="B38" t="str">
            <v>FLOYD</v>
          </cell>
          <cell r="C38">
            <v>5759503</v>
          </cell>
        </row>
        <row r="39">
          <cell r="A39">
            <v>32</v>
          </cell>
          <cell r="B39" t="str">
            <v>FLUVANNA</v>
          </cell>
          <cell r="C39">
            <v>10607613</v>
          </cell>
        </row>
        <row r="40">
          <cell r="A40">
            <v>33</v>
          </cell>
          <cell r="B40" t="str">
            <v>FRANKLIN</v>
          </cell>
          <cell r="C40">
            <v>17770621</v>
          </cell>
        </row>
        <row r="41">
          <cell r="A41">
            <v>34</v>
          </cell>
          <cell r="B41" t="str">
            <v>FREDERICK</v>
          </cell>
          <cell r="C41">
            <v>44044157</v>
          </cell>
        </row>
        <row r="42">
          <cell r="A42">
            <v>35</v>
          </cell>
          <cell r="B42" t="str">
            <v>GILES</v>
          </cell>
          <cell r="C42">
            <v>14044834</v>
          </cell>
        </row>
        <row r="43">
          <cell r="A43">
            <v>36</v>
          </cell>
          <cell r="B43" t="str">
            <v>GLOUCESTER</v>
          </cell>
          <cell r="C43">
            <v>15389490</v>
          </cell>
        </row>
        <row r="44">
          <cell r="A44">
            <v>37</v>
          </cell>
          <cell r="B44" t="str">
            <v>GOOCHLAND</v>
          </cell>
          <cell r="C44">
            <v>2547889</v>
          </cell>
        </row>
        <row r="45">
          <cell r="A45">
            <v>38</v>
          </cell>
          <cell r="B45" t="str">
            <v>GRAYSON</v>
          </cell>
          <cell r="C45">
            <v>5617070</v>
          </cell>
        </row>
        <row r="46">
          <cell r="A46">
            <v>39</v>
          </cell>
          <cell r="B46" t="str">
            <v>GREENE</v>
          </cell>
          <cell r="C46">
            <v>8954613</v>
          </cell>
        </row>
        <row r="47">
          <cell r="A47">
            <v>40</v>
          </cell>
          <cell r="B47" t="str">
            <v>GREENSVILLE</v>
          </cell>
          <cell r="C47">
            <v>3385090</v>
          </cell>
        </row>
        <row r="48">
          <cell r="A48">
            <v>41</v>
          </cell>
          <cell r="B48" t="str">
            <v>HALIFAX</v>
          </cell>
          <cell r="C48">
            <v>16168383</v>
          </cell>
        </row>
        <row r="49">
          <cell r="A49">
            <v>42</v>
          </cell>
          <cell r="B49" t="str">
            <v>HANOVER</v>
          </cell>
          <cell r="C49">
            <v>45440880</v>
          </cell>
        </row>
        <row r="50">
          <cell r="A50">
            <v>43</v>
          </cell>
          <cell r="B50" t="str">
            <v>HENRICO</v>
          </cell>
          <cell r="C50">
            <v>141606237</v>
          </cell>
        </row>
        <row r="51">
          <cell r="A51">
            <v>44</v>
          </cell>
          <cell r="B51" t="str">
            <v>HENRY</v>
          </cell>
          <cell r="C51">
            <v>26821798</v>
          </cell>
        </row>
        <row r="52">
          <cell r="A52">
            <v>45</v>
          </cell>
          <cell r="B52" t="str">
            <v>HIGHLAND</v>
          </cell>
          <cell r="C52">
            <v>474912</v>
          </cell>
        </row>
        <row r="53">
          <cell r="A53">
            <v>46</v>
          </cell>
          <cell r="B53" t="str">
            <v>ISLE OF WIGHT</v>
          </cell>
          <cell r="C53">
            <v>18049523</v>
          </cell>
        </row>
        <row r="54">
          <cell r="A54">
            <v>47</v>
          </cell>
          <cell r="B54" t="str">
            <v>JAMES CITY</v>
          </cell>
          <cell r="C54">
            <v>25200555</v>
          </cell>
        </row>
        <row r="55">
          <cell r="A55">
            <v>48</v>
          </cell>
          <cell r="B55" t="str">
            <v>KING GEORGE</v>
          </cell>
          <cell r="C55">
            <v>14820472</v>
          </cell>
        </row>
        <row r="56">
          <cell r="A56">
            <v>49</v>
          </cell>
          <cell r="B56" t="str">
            <v>KING QUEEN</v>
          </cell>
          <cell r="C56">
            <v>2936744</v>
          </cell>
        </row>
        <row r="57">
          <cell r="A57">
            <v>50</v>
          </cell>
          <cell r="B57" t="str">
            <v>KING WILLIAM</v>
          </cell>
          <cell r="C57">
            <v>7805738</v>
          </cell>
        </row>
        <row r="58">
          <cell r="A58">
            <v>51</v>
          </cell>
          <cell r="B58" t="str">
            <v>LANCASTER</v>
          </cell>
          <cell r="C58">
            <v>1012901</v>
          </cell>
        </row>
        <row r="59">
          <cell r="A59">
            <v>52</v>
          </cell>
          <cell r="B59" t="str">
            <v>LEE</v>
          </cell>
          <cell r="C59">
            <v>12694892</v>
          </cell>
        </row>
        <row r="60">
          <cell r="A60">
            <v>53</v>
          </cell>
          <cell r="B60" t="str">
            <v>LOUDOUN</v>
          </cell>
          <cell r="C60">
            <v>206976314</v>
          </cell>
        </row>
        <row r="61">
          <cell r="A61">
            <v>54</v>
          </cell>
          <cell r="B61" t="str">
            <v>LOUISA</v>
          </cell>
          <cell r="C61">
            <v>12539108</v>
          </cell>
        </row>
        <row r="62">
          <cell r="A62">
            <v>55</v>
          </cell>
          <cell r="B62" t="str">
            <v>LUNENBURG</v>
          </cell>
          <cell r="C62">
            <v>6212260</v>
          </cell>
        </row>
        <row r="63">
          <cell r="A63">
            <v>56</v>
          </cell>
          <cell r="B63" t="str">
            <v>MADISON</v>
          </cell>
          <cell r="C63">
            <v>4545962</v>
          </cell>
        </row>
        <row r="64">
          <cell r="A64">
            <v>57</v>
          </cell>
          <cell r="B64" t="str">
            <v>MATHEWS</v>
          </cell>
          <cell r="C64">
            <v>2391794</v>
          </cell>
        </row>
        <row r="65">
          <cell r="A65">
            <v>58</v>
          </cell>
          <cell r="B65" t="str">
            <v>MECKLENBURG</v>
          </cell>
          <cell r="C65">
            <v>11656821</v>
          </cell>
        </row>
        <row r="66">
          <cell r="A66">
            <v>59</v>
          </cell>
          <cell r="B66" t="str">
            <v>MIDDLESEX</v>
          </cell>
          <cell r="C66">
            <v>2369379</v>
          </cell>
        </row>
        <row r="67">
          <cell r="A67">
            <v>60</v>
          </cell>
          <cell r="B67" t="str">
            <v>MONTGOMERY</v>
          </cell>
          <cell r="C67">
            <v>27642774</v>
          </cell>
        </row>
        <row r="68">
          <cell r="A68">
            <v>62</v>
          </cell>
          <cell r="B68" t="str">
            <v>NELSON</v>
          </cell>
          <cell r="C68">
            <v>3086725</v>
          </cell>
        </row>
        <row r="69">
          <cell r="A69">
            <v>63</v>
          </cell>
          <cell r="B69" t="str">
            <v>NEW KENT</v>
          </cell>
          <cell r="C69">
            <v>10472846</v>
          </cell>
        </row>
        <row r="70">
          <cell r="A70">
            <v>65</v>
          </cell>
          <cell r="B70" t="str">
            <v>NORTHAMPTON</v>
          </cell>
          <cell r="C70">
            <v>3989837</v>
          </cell>
        </row>
        <row r="71">
          <cell r="A71">
            <v>66</v>
          </cell>
          <cell r="B71" t="str">
            <v>NORTHUMBERLAND</v>
          </cell>
          <cell r="C71">
            <v>2045879</v>
          </cell>
        </row>
        <row r="72">
          <cell r="A72">
            <v>67</v>
          </cell>
          <cell r="B72" t="str">
            <v>NOTTOWAY</v>
          </cell>
          <cell r="C72">
            <v>6514531</v>
          </cell>
        </row>
        <row r="73">
          <cell r="A73">
            <v>68</v>
          </cell>
          <cell r="B73" t="str">
            <v>ORANGE</v>
          </cell>
          <cell r="C73">
            <v>15090539</v>
          </cell>
        </row>
        <row r="74">
          <cell r="A74">
            <v>69</v>
          </cell>
          <cell r="B74" t="str">
            <v>PAGE</v>
          </cell>
          <cell r="C74">
            <v>10589678</v>
          </cell>
        </row>
        <row r="75">
          <cell r="A75">
            <v>70</v>
          </cell>
          <cell r="B75" t="str">
            <v>PATRICK</v>
          </cell>
          <cell r="C75">
            <v>10360134</v>
          </cell>
        </row>
        <row r="76">
          <cell r="A76">
            <v>71</v>
          </cell>
          <cell r="B76" t="str">
            <v>PITTSYLVANIA</v>
          </cell>
          <cell r="C76">
            <v>29313031</v>
          </cell>
        </row>
        <row r="77">
          <cell r="A77">
            <v>72</v>
          </cell>
          <cell r="B77" t="str">
            <v>POWHATAN</v>
          </cell>
          <cell r="C77">
            <v>10972508</v>
          </cell>
        </row>
        <row r="78">
          <cell r="A78">
            <v>73</v>
          </cell>
          <cell r="B78" t="str">
            <v>PRINCE EDWARD</v>
          </cell>
          <cell r="C78">
            <v>5735001</v>
          </cell>
        </row>
        <row r="79">
          <cell r="A79">
            <v>74</v>
          </cell>
          <cell r="B79" t="str">
            <v>PRINCE GEORGE</v>
          </cell>
          <cell r="C79">
            <v>23701802</v>
          </cell>
        </row>
        <row r="80">
          <cell r="A80">
            <v>75</v>
          </cell>
          <cell r="B80" t="str">
            <v>PRINCE WILLIAM</v>
          </cell>
          <cell r="C80">
            <v>322611190</v>
          </cell>
        </row>
        <row r="81">
          <cell r="A81">
            <v>77</v>
          </cell>
          <cell r="B81" t="str">
            <v>PULASKI</v>
          </cell>
          <cell r="C81">
            <v>13655487</v>
          </cell>
        </row>
        <row r="82">
          <cell r="A82">
            <v>78</v>
          </cell>
          <cell r="B82" t="str">
            <v>RAPPAHANNOCK</v>
          </cell>
          <cell r="C82">
            <v>791143</v>
          </cell>
        </row>
        <row r="83">
          <cell r="A83">
            <v>79</v>
          </cell>
          <cell r="B83" t="str">
            <v>RICHMOND</v>
          </cell>
          <cell r="C83">
            <v>5121417</v>
          </cell>
        </row>
        <row r="84">
          <cell r="A84">
            <v>80</v>
          </cell>
          <cell r="B84" t="str">
            <v>ROANOKE</v>
          </cell>
          <cell r="C84">
            <v>43961159</v>
          </cell>
        </row>
        <row r="85">
          <cell r="A85">
            <v>81</v>
          </cell>
          <cell r="B85" t="str">
            <v>ROCKBRIDGE</v>
          </cell>
          <cell r="C85">
            <v>6442983</v>
          </cell>
        </row>
        <row r="86">
          <cell r="A86">
            <v>82</v>
          </cell>
          <cell r="B86" t="str">
            <v>ROCKINGHAM</v>
          </cell>
          <cell r="C86">
            <v>35608826</v>
          </cell>
        </row>
        <row r="87">
          <cell r="A87">
            <v>83</v>
          </cell>
          <cell r="B87" t="str">
            <v>RUSSELL</v>
          </cell>
          <cell r="C87">
            <v>13004114</v>
          </cell>
        </row>
        <row r="88">
          <cell r="A88">
            <v>84</v>
          </cell>
          <cell r="B88" t="str">
            <v>SCOTT</v>
          </cell>
          <cell r="C88">
            <v>18290980</v>
          </cell>
        </row>
        <row r="89">
          <cell r="A89">
            <v>85</v>
          </cell>
          <cell r="B89" t="str">
            <v>SHENANDOAH</v>
          </cell>
          <cell r="C89">
            <v>17165525</v>
          </cell>
        </row>
        <row r="90">
          <cell r="A90">
            <v>86</v>
          </cell>
          <cell r="B90" t="str">
            <v>SMYTH</v>
          </cell>
          <cell r="C90">
            <v>15972684</v>
          </cell>
        </row>
        <row r="91">
          <cell r="A91">
            <v>87</v>
          </cell>
          <cell r="B91" t="str">
            <v>SOUTHAMPTON</v>
          </cell>
          <cell r="C91">
            <v>10295609</v>
          </cell>
        </row>
        <row r="92">
          <cell r="A92">
            <v>88</v>
          </cell>
          <cell r="B92" t="str">
            <v>SPOTSYLVANIA</v>
          </cell>
          <cell r="C92">
            <v>82320059</v>
          </cell>
        </row>
        <row r="93">
          <cell r="A93">
            <v>89</v>
          </cell>
          <cell r="B93" t="str">
            <v>STAFFORD</v>
          </cell>
          <cell r="C93">
            <v>107994614</v>
          </cell>
        </row>
        <row r="94">
          <cell r="A94">
            <v>90</v>
          </cell>
          <cell r="B94" t="str">
            <v>SURRY</v>
          </cell>
          <cell r="C94">
            <v>827842</v>
          </cell>
        </row>
        <row r="95">
          <cell r="A95">
            <v>91</v>
          </cell>
          <cell r="B95" t="str">
            <v>SUSSEX</v>
          </cell>
          <cell r="C95">
            <v>3833832</v>
          </cell>
        </row>
        <row r="96">
          <cell r="A96">
            <v>92</v>
          </cell>
          <cell r="B96" t="str">
            <v>TAZEWELL</v>
          </cell>
          <cell r="C96">
            <v>20433863</v>
          </cell>
        </row>
        <row r="97">
          <cell r="A97">
            <v>93</v>
          </cell>
          <cell r="B97" t="str">
            <v>WARREN</v>
          </cell>
          <cell r="C97">
            <v>13986932</v>
          </cell>
        </row>
        <row r="98">
          <cell r="A98">
            <v>94</v>
          </cell>
          <cell r="B98" t="str">
            <v>WASHINGTON</v>
          </cell>
          <cell r="C98">
            <v>21567178</v>
          </cell>
        </row>
        <row r="99">
          <cell r="A99">
            <v>95</v>
          </cell>
          <cell r="B99" t="str">
            <v>WESTMORELAND</v>
          </cell>
          <cell r="C99">
            <v>5736816</v>
          </cell>
        </row>
        <row r="100">
          <cell r="A100">
            <v>96</v>
          </cell>
          <cell r="B100" t="str">
            <v>WISE</v>
          </cell>
          <cell r="C100">
            <v>22342882</v>
          </cell>
        </row>
        <row r="101">
          <cell r="A101">
            <v>97</v>
          </cell>
          <cell r="B101" t="str">
            <v>WYTHE</v>
          </cell>
          <cell r="C101">
            <v>13494417</v>
          </cell>
        </row>
        <row r="102">
          <cell r="A102">
            <v>98</v>
          </cell>
          <cell r="B102" t="str">
            <v>YORK</v>
          </cell>
          <cell r="C102">
            <v>42849783</v>
          </cell>
        </row>
        <row r="103">
          <cell r="A103">
            <v>101</v>
          </cell>
          <cell r="B103" t="str">
            <v>ALEXANDRIA</v>
          </cell>
          <cell r="C103">
            <v>16125092</v>
          </cell>
        </row>
        <row r="104">
          <cell r="A104">
            <v>102</v>
          </cell>
          <cell r="B104" t="str">
            <v>BRISTOL</v>
          </cell>
          <cell r="C104">
            <v>7428264</v>
          </cell>
        </row>
        <row r="105">
          <cell r="A105">
            <v>103</v>
          </cell>
          <cell r="B105" t="str">
            <v>BUENA VISTA</v>
          </cell>
          <cell r="C105">
            <v>3745780</v>
          </cell>
        </row>
        <row r="106">
          <cell r="A106">
            <v>104</v>
          </cell>
          <cell r="B106" t="str">
            <v>CHARLOTTESVILLE</v>
          </cell>
          <cell r="C106">
            <v>6313364</v>
          </cell>
        </row>
        <row r="107">
          <cell r="A107">
            <v>106</v>
          </cell>
          <cell r="B107" t="str">
            <v>COLONIAL HEIGHTS</v>
          </cell>
          <cell r="C107">
            <v>8129285</v>
          </cell>
        </row>
        <row r="108">
          <cell r="A108">
            <v>107</v>
          </cell>
          <cell r="B108" t="str">
            <v>COVINGTON</v>
          </cell>
          <cell r="C108">
            <v>0</v>
          </cell>
        </row>
        <row r="109">
          <cell r="A109">
            <v>108</v>
          </cell>
          <cell r="B109" t="str">
            <v>DANVILLE</v>
          </cell>
          <cell r="C109">
            <v>20048836</v>
          </cell>
        </row>
        <row r="110">
          <cell r="A110">
            <v>109</v>
          </cell>
          <cell r="B110" t="str">
            <v>FALLS CHURCH</v>
          </cell>
          <cell r="C110">
            <v>3131917</v>
          </cell>
        </row>
        <row r="111">
          <cell r="A111">
            <v>110</v>
          </cell>
          <cell r="B111" t="str">
            <v>FREDERICKSBURG</v>
          </cell>
          <cell r="C111">
            <v>8506554</v>
          </cell>
        </row>
        <row r="112">
          <cell r="A112">
            <v>111</v>
          </cell>
          <cell r="B112" t="str">
            <v>GALAX</v>
          </cell>
          <cell r="C112">
            <v>5189494</v>
          </cell>
        </row>
        <row r="113">
          <cell r="A113">
            <v>112</v>
          </cell>
          <cell r="B113" t="str">
            <v>HAMPTON</v>
          </cell>
          <cell r="C113">
            <v>68681908</v>
          </cell>
        </row>
        <row r="114">
          <cell r="A114">
            <v>113</v>
          </cell>
          <cell r="B114" t="str">
            <v>HARRISONBURG</v>
          </cell>
          <cell r="C114">
            <v>22513461</v>
          </cell>
        </row>
        <row r="115">
          <cell r="A115">
            <v>114</v>
          </cell>
          <cell r="B115" t="str">
            <v>HOPEWELL</v>
          </cell>
          <cell r="C115">
            <v>14538812</v>
          </cell>
        </row>
        <row r="116">
          <cell r="A116">
            <v>115</v>
          </cell>
          <cell r="B116" t="str">
            <v>LYNCHBURG</v>
          </cell>
          <cell r="C116">
            <v>21938990</v>
          </cell>
        </row>
        <row r="117">
          <cell r="A117">
            <v>116</v>
          </cell>
          <cell r="B117" t="str">
            <v>MARTINSVILLE</v>
          </cell>
          <cell r="C117">
            <v>5923488</v>
          </cell>
        </row>
        <row r="118">
          <cell r="A118">
            <v>117</v>
          </cell>
          <cell r="B118" t="str">
            <v>NEWPORT NEWS</v>
          </cell>
          <cell r="C118">
            <v>91171432</v>
          </cell>
        </row>
        <row r="119">
          <cell r="A119">
            <v>118</v>
          </cell>
          <cell r="B119" t="str">
            <v>NORFOLK</v>
          </cell>
          <cell r="C119">
            <v>82480227</v>
          </cell>
        </row>
        <row r="120">
          <cell r="A120">
            <v>119</v>
          </cell>
          <cell r="B120" t="str">
            <v>NORTON</v>
          </cell>
          <cell r="C120">
            <v>3081386</v>
          </cell>
        </row>
        <row r="121">
          <cell r="A121">
            <v>120</v>
          </cell>
          <cell r="B121" t="str">
            <v>PETERSBURG</v>
          </cell>
          <cell r="C121">
            <v>15570456</v>
          </cell>
        </row>
        <row r="122">
          <cell r="A122">
            <v>121</v>
          </cell>
          <cell r="B122" t="str">
            <v>PORTSMOUTH</v>
          </cell>
          <cell r="C122">
            <v>47534262</v>
          </cell>
        </row>
        <row r="123">
          <cell r="A123">
            <v>122</v>
          </cell>
          <cell r="B123" t="str">
            <v>RADFORD</v>
          </cell>
          <cell r="C123">
            <v>15095192</v>
          </cell>
        </row>
        <row r="124">
          <cell r="A124">
            <v>123</v>
          </cell>
          <cell r="B124" t="str">
            <v>RICHMOND CITY</v>
          </cell>
          <cell r="C124">
            <v>48047904</v>
          </cell>
        </row>
        <row r="125">
          <cell r="A125">
            <v>124</v>
          </cell>
          <cell r="B125" t="str">
            <v>ROANOKE CITY</v>
          </cell>
          <cell r="C125">
            <v>40714629</v>
          </cell>
        </row>
        <row r="126">
          <cell r="A126">
            <v>126</v>
          </cell>
          <cell r="B126" t="str">
            <v>STAUNTON</v>
          </cell>
          <cell r="C126">
            <v>7399660</v>
          </cell>
        </row>
        <row r="127">
          <cell r="A127">
            <v>127</v>
          </cell>
          <cell r="B127" t="str">
            <v>SUFFOLK</v>
          </cell>
          <cell r="C127">
            <v>44336236</v>
          </cell>
        </row>
        <row r="128">
          <cell r="A128">
            <v>128</v>
          </cell>
          <cell r="B128" t="str">
            <v>VIRGINIA BEACH</v>
          </cell>
          <cell r="C128">
            <v>192608515</v>
          </cell>
        </row>
        <row r="129">
          <cell r="A129">
            <v>130</v>
          </cell>
          <cell r="B129" t="str">
            <v>WAYNESBORO</v>
          </cell>
          <cell r="C129">
            <v>8607389</v>
          </cell>
        </row>
        <row r="130">
          <cell r="A130">
            <v>131</v>
          </cell>
          <cell r="B130" t="str">
            <v>WILLIAMSBURG</v>
          </cell>
          <cell r="C130">
            <v>1449267</v>
          </cell>
        </row>
        <row r="131">
          <cell r="A131">
            <v>132</v>
          </cell>
          <cell r="B131" t="str">
            <v>WINCHESTER</v>
          </cell>
          <cell r="C131">
            <v>12330302</v>
          </cell>
        </row>
        <row r="132">
          <cell r="A132">
            <v>134</v>
          </cell>
          <cell r="B132" t="str">
            <v>FAIRFAX CITY</v>
          </cell>
          <cell r="C132">
            <v>3170441</v>
          </cell>
        </row>
        <row r="133">
          <cell r="A133">
            <v>135</v>
          </cell>
          <cell r="B133" t="str">
            <v>FRANKLIN CITY</v>
          </cell>
          <cell r="C133">
            <v>3250003</v>
          </cell>
        </row>
        <row r="134">
          <cell r="A134">
            <v>136</v>
          </cell>
          <cell r="B134" t="str">
            <v>CHESAPEAKE CITY</v>
          </cell>
          <cell r="C134">
            <v>139469793</v>
          </cell>
        </row>
        <row r="135">
          <cell r="A135">
            <v>137</v>
          </cell>
          <cell r="B135" t="str">
            <v>LEXINGTON</v>
          </cell>
          <cell r="C135">
            <v>2074627</v>
          </cell>
        </row>
        <row r="136">
          <cell r="A136">
            <v>138</v>
          </cell>
          <cell r="B136" t="str">
            <v>EMPORIA</v>
          </cell>
          <cell r="C136">
            <v>3329884</v>
          </cell>
        </row>
        <row r="137">
          <cell r="A137">
            <v>139</v>
          </cell>
          <cell r="B137" t="str">
            <v>SALEM</v>
          </cell>
          <cell r="C137">
            <v>11528457</v>
          </cell>
        </row>
        <row r="138">
          <cell r="A138">
            <v>140</v>
          </cell>
          <cell r="B138" t="str">
            <v>BEDFORD CITY</v>
          </cell>
          <cell r="C138">
            <v>0</v>
          </cell>
        </row>
        <row r="139">
          <cell r="A139">
            <v>142</v>
          </cell>
          <cell r="B139" t="str">
            <v>POQUOSON</v>
          </cell>
          <cell r="C139">
            <v>6472974</v>
          </cell>
        </row>
        <row r="140">
          <cell r="A140">
            <v>143</v>
          </cell>
          <cell r="B140" t="str">
            <v>MANASSAS CITY</v>
          </cell>
          <cell r="C140">
            <v>27742268</v>
          </cell>
        </row>
        <row r="141">
          <cell r="A141">
            <v>144</v>
          </cell>
          <cell r="B141" t="str">
            <v>MANASSAS PARK</v>
          </cell>
          <cell r="C141">
            <v>13535319</v>
          </cell>
        </row>
        <row r="142">
          <cell r="A142">
            <v>202</v>
          </cell>
          <cell r="B142" t="str">
            <v>COLONIAL BEACH</v>
          </cell>
          <cell r="C142">
            <v>2020746</v>
          </cell>
        </row>
        <row r="143">
          <cell r="A143">
            <v>207</v>
          </cell>
          <cell r="B143" t="str">
            <v>WEST POINT</v>
          </cell>
          <cell r="C143">
            <v>3306688</v>
          </cell>
        </row>
        <row r="154">
          <cell r="A154">
            <v>1</v>
          </cell>
          <cell r="B154" t="str">
            <v>ACCOMACK</v>
          </cell>
          <cell r="C154">
            <v>16777534</v>
          </cell>
        </row>
        <row r="155">
          <cell r="A155">
            <v>2</v>
          </cell>
          <cell r="B155" t="str">
            <v>ALBEMARLE</v>
          </cell>
          <cell r="C155">
            <v>24809078</v>
          </cell>
        </row>
        <row r="156">
          <cell r="A156">
            <v>3</v>
          </cell>
          <cell r="B156" t="str">
            <v>ALLEGHANY</v>
          </cell>
          <cell r="C156">
            <v>11565986</v>
          </cell>
        </row>
        <row r="157">
          <cell r="A157">
            <v>4</v>
          </cell>
          <cell r="B157" t="str">
            <v>AMELIA</v>
          </cell>
          <cell r="C157">
            <v>5546185</v>
          </cell>
        </row>
        <row r="158">
          <cell r="A158">
            <v>5</v>
          </cell>
          <cell r="B158" t="str">
            <v>AMHERST</v>
          </cell>
          <cell r="C158">
            <v>14499237</v>
          </cell>
        </row>
        <row r="159">
          <cell r="A159">
            <v>6</v>
          </cell>
          <cell r="B159" t="str">
            <v>APPOMATTOX</v>
          </cell>
          <cell r="C159">
            <v>8892021</v>
          </cell>
        </row>
        <row r="160">
          <cell r="A160">
            <v>7</v>
          </cell>
          <cell r="B160" t="str">
            <v>ARLINGTON</v>
          </cell>
          <cell r="C160">
            <v>29989686</v>
          </cell>
        </row>
        <row r="161">
          <cell r="A161">
            <v>8</v>
          </cell>
          <cell r="B161" t="str">
            <v>AUGUSTA</v>
          </cell>
          <cell r="C161">
            <v>32769106</v>
          </cell>
        </row>
        <row r="162">
          <cell r="A162">
            <v>9</v>
          </cell>
          <cell r="B162" t="str">
            <v>BATH</v>
          </cell>
          <cell r="C162">
            <v>612369</v>
          </cell>
        </row>
        <row r="163">
          <cell r="A163">
            <v>10</v>
          </cell>
          <cell r="B163" t="str">
            <v>BEDFORD</v>
          </cell>
          <cell r="C163">
            <v>29083853</v>
          </cell>
        </row>
        <row r="164">
          <cell r="A164">
            <v>11</v>
          </cell>
          <cell r="B164" t="str">
            <v>BLAND</v>
          </cell>
          <cell r="C164">
            <v>3385182</v>
          </cell>
        </row>
        <row r="165">
          <cell r="A165">
            <v>12</v>
          </cell>
          <cell r="B165" t="str">
            <v>BOTETOURT</v>
          </cell>
          <cell r="C165">
            <v>13744162</v>
          </cell>
        </row>
        <row r="166">
          <cell r="A166">
            <v>13</v>
          </cell>
          <cell r="B166" t="str">
            <v>BRUNSWICK</v>
          </cell>
          <cell r="C166">
            <v>5648503</v>
          </cell>
        </row>
        <row r="167">
          <cell r="A167">
            <v>14</v>
          </cell>
          <cell r="B167" t="str">
            <v>BUCHANAN</v>
          </cell>
          <cell r="C167">
            <v>9166547</v>
          </cell>
        </row>
        <row r="168">
          <cell r="A168">
            <v>15</v>
          </cell>
          <cell r="B168" t="str">
            <v>BUCKINGHAM</v>
          </cell>
          <cell r="C168">
            <v>7334918</v>
          </cell>
        </row>
        <row r="169">
          <cell r="A169">
            <v>16</v>
          </cell>
          <cell r="B169" t="str">
            <v>CAMPBELL</v>
          </cell>
          <cell r="C169">
            <v>26618073</v>
          </cell>
        </row>
        <row r="170">
          <cell r="A170">
            <v>17</v>
          </cell>
          <cell r="B170" t="str">
            <v>CAROLINE</v>
          </cell>
          <cell r="C170">
            <v>14169044</v>
          </cell>
        </row>
        <row r="171">
          <cell r="A171">
            <v>18</v>
          </cell>
          <cell r="B171" t="str">
            <v>CARROLL</v>
          </cell>
          <cell r="C171">
            <v>13001240</v>
          </cell>
        </row>
        <row r="172">
          <cell r="A172">
            <v>19</v>
          </cell>
          <cell r="B172" t="str">
            <v>CHARLES CITY</v>
          </cell>
          <cell r="C172">
            <v>1312726</v>
          </cell>
        </row>
        <row r="173">
          <cell r="A173">
            <v>20</v>
          </cell>
          <cell r="B173" t="str">
            <v>CHARLOTTE</v>
          </cell>
          <cell r="C173">
            <v>6447324</v>
          </cell>
        </row>
        <row r="174">
          <cell r="A174">
            <v>21</v>
          </cell>
          <cell r="B174" t="str">
            <v>CHESTERFIELD</v>
          </cell>
          <cell r="C174">
            <v>219094267</v>
          </cell>
        </row>
        <row r="175">
          <cell r="A175">
            <v>22</v>
          </cell>
          <cell r="B175" t="str">
            <v>CLARKE</v>
          </cell>
          <cell r="C175">
            <v>4524113</v>
          </cell>
        </row>
        <row r="176">
          <cell r="A176">
            <v>23</v>
          </cell>
          <cell r="B176" t="str">
            <v>CRAIG</v>
          </cell>
          <cell r="C176">
            <v>1587105</v>
          </cell>
        </row>
        <row r="177">
          <cell r="A177">
            <v>24</v>
          </cell>
          <cell r="B177" t="str">
            <v>CULPEPER</v>
          </cell>
          <cell r="C177">
            <v>27303865</v>
          </cell>
        </row>
        <row r="178">
          <cell r="A178">
            <v>25</v>
          </cell>
          <cell r="B178" t="str">
            <v>CUMBERLAND</v>
          </cell>
          <cell r="C178">
            <v>5415266</v>
          </cell>
        </row>
        <row r="179">
          <cell r="A179">
            <v>26</v>
          </cell>
          <cell r="B179" t="str">
            <v>DICKENSON</v>
          </cell>
          <cell r="C179">
            <v>8177548</v>
          </cell>
        </row>
        <row r="180">
          <cell r="A180">
            <v>27</v>
          </cell>
          <cell r="B180" t="str">
            <v>DINWIDDIE</v>
          </cell>
          <cell r="C180">
            <v>17513806</v>
          </cell>
        </row>
        <row r="181">
          <cell r="A181">
            <v>28</v>
          </cell>
          <cell r="B181" t="str">
            <v>ESSEX</v>
          </cell>
          <cell r="C181">
            <v>3509149</v>
          </cell>
        </row>
        <row r="182">
          <cell r="A182">
            <v>29</v>
          </cell>
          <cell r="B182" t="str">
            <v>FAIRFAX</v>
          </cell>
          <cell r="C182">
            <v>344049601</v>
          </cell>
        </row>
        <row r="183">
          <cell r="A183">
            <v>30</v>
          </cell>
          <cell r="B183" t="str">
            <v>FAUQUIER</v>
          </cell>
          <cell r="C183">
            <v>23788728</v>
          </cell>
        </row>
        <row r="184">
          <cell r="A184">
            <v>31</v>
          </cell>
          <cell r="B184" t="str">
            <v>FLOYD</v>
          </cell>
          <cell r="C184">
            <v>5812458</v>
          </cell>
        </row>
        <row r="185">
          <cell r="A185">
            <v>32</v>
          </cell>
          <cell r="B185" t="str">
            <v>FLUVANNA</v>
          </cell>
          <cell r="C185">
            <v>11198327</v>
          </cell>
        </row>
        <row r="186">
          <cell r="A186">
            <v>33</v>
          </cell>
          <cell r="B186" t="str">
            <v>FRANKLIN</v>
          </cell>
          <cell r="C186">
            <v>17823305</v>
          </cell>
        </row>
        <row r="187">
          <cell r="A187">
            <v>34</v>
          </cell>
          <cell r="B187" t="str">
            <v>FREDERICK</v>
          </cell>
          <cell r="C187">
            <v>44115100</v>
          </cell>
        </row>
        <row r="188">
          <cell r="A188">
            <v>35</v>
          </cell>
          <cell r="B188" t="str">
            <v>GILES</v>
          </cell>
          <cell r="C188">
            <v>15423163</v>
          </cell>
        </row>
        <row r="189">
          <cell r="A189">
            <v>36</v>
          </cell>
          <cell r="B189" t="str">
            <v>GLOUCESTER</v>
          </cell>
          <cell r="C189">
            <v>15424848</v>
          </cell>
        </row>
        <row r="190">
          <cell r="A190">
            <v>37</v>
          </cell>
          <cell r="B190" t="str">
            <v>GOOCHLAND</v>
          </cell>
          <cell r="C190">
            <v>2691249</v>
          </cell>
        </row>
        <row r="191">
          <cell r="A191">
            <v>38</v>
          </cell>
          <cell r="B191" t="str">
            <v>GRAYSON</v>
          </cell>
          <cell r="C191">
            <v>5835645</v>
          </cell>
        </row>
        <row r="192">
          <cell r="A192">
            <v>39</v>
          </cell>
          <cell r="B192" t="str">
            <v>GREENE</v>
          </cell>
          <cell r="C192">
            <v>8749513</v>
          </cell>
        </row>
        <row r="193">
          <cell r="A193">
            <v>40</v>
          </cell>
          <cell r="B193" t="str">
            <v>GREENSVILLE</v>
          </cell>
          <cell r="C193">
            <v>3466136</v>
          </cell>
        </row>
        <row r="194">
          <cell r="A194">
            <v>41</v>
          </cell>
          <cell r="B194" t="str">
            <v>HALIFAX</v>
          </cell>
          <cell r="C194">
            <v>16405877</v>
          </cell>
        </row>
        <row r="195">
          <cell r="A195">
            <v>42</v>
          </cell>
          <cell r="B195" t="str">
            <v>HANOVER</v>
          </cell>
          <cell r="C195">
            <v>46551775</v>
          </cell>
        </row>
        <row r="196">
          <cell r="A196">
            <v>43</v>
          </cell>
          <cell r="B196" t="str">
            <v>HENRICO</v>
          </cell>
          <cell r="C196">
            <v>143017297</v>
          </cell>
        </row>
        <row r="197">
          <cell r="A197">
            <v>44</v>
          </cell>
          <cell r="B197" t="str">
            <v>HENRY</v>
          </cell>
          <cell r="C197">
            <v>27146739</v>
          </cell>
        </row>
        <row r="198">
          <cell r="A198">
            <v>45</v>
          </cell>
          <cell r="B198" t="str">
            <v>HIGHLAND</v>
          </cell>
          <cell r="C198">
            <v>483227</v>
          </cell>
        </row>
        <row r="199">
          <cell r="A199">
            <v>46</v>
          </cell>
          <cell r="B199" t="str">
            <v>ISLE OF WIGHT</v>
          </cell>
          <cell r="C199">
            <v>18168701</v>
          </cell>
        </row>
        <row r="200">
          <cell r="A200">
            <v>47</v>
          </cell>
          <cell r="B200" t="str">
            <v>JAMES CITY</v>
          </cell>
          <cell r="C200">
            <v>25695433</v>
          </cell>
        </row>
        <row r="201">
          <cell r="A201">
            <v>48</v>
          </cell>
          <cell r="B201" t="str">
            <v>KING GEORGE</v>
          </cell>
          <cell r="C201">
            <v>14769264</v>
          </cell>
        </row>
        <row r="202">
          <cell r="A202">
            <v>49</v>
          </cell>
          <cell r="B202" t="str">
            <v>KING QUEEN</v>
          </cell>
          <cell r="C202">
            <v>2976969</v>
          </cell>
        </row>
        <row r="203">
          <cell r="A203">
            <v>50</v>
          </cell>
          <cell r="B203" t="str">
            <v>KING WILLIAM</v>
          </cell>
          <cell r="C203">
            <v>8102914</v>
          </cell>
        </row>
        <row r="204">
          <cell r="A204">
            <v>51</v>
          </cell>
          <cell r="B204" t="str">
            <v>LANCASTER</v>
          </cell>
          <cell r="C204">
            <v>1116055</v>
          </cell>
        </row>
        <row r="205">
          <cell r="A205">
            <v>52</v>
          </cell>
          <cell r="B205" t="str">
            <v>LEE</v>
          </cell>
          <cell r="C205">
            <v>12562197</v>
          </cell>
        </row>
        <row r="206">
          <cell r="A206">
            <v>53</v>
          </cell>
          <cell r="B206" t="str">
            <v>LOUDOUN</v>
          </cell>
          <cell r="C206">
            <v>210680139</v>
          </cell>
        </row>
        <row r="207">
          <cell r="A207">
            <v>54</v>
          </cell>
          <cell r="B207" t="str">
            <v>LOUISA</v>
          </cell>
          <cell r="C207">
            <v>12168149</v>
          </cell>
        </row>
        <row r="208">
          <cell r="A208">
            <v>55</v>
          </cell>
          <cell r="B208" t="str">
            <v>LUNENBURG</v>
          </cell>
          <cell r="C208">
            <v>5843961</v>
          </cell>
        </row>
        <row r="209">
          <cell r="A209">
            <v>56</v>
          </cell>
          <cell r="B209" t="str">
            <v>MADISON</v>
          </cell>
          <cell r="C209">
            <v>4546824</v>
          </cell>
        </row>
        <row r="210">
          <cell r="A210">
            <v>57</v>
          </cell>
          <cell r="B210" t="str">
            <v>MATHEWS</v>
          </cell>
          <cell r="C210">
            <v>2405255</v>
          </cell>
        </row>
        <row r="211">
          <cell r="A211">
            <v>58</v>
          </cell>
          <cell r="B211" t="str">
            <v>MECKLENBURG</v>
          </cell>
          <cell r="C211">
            <v>11675379</v>
          </cell>
        </row>
        <row r="212">
          <cell r="A212">
            <v>59</v>
          </cell>
          <cell r="B212" t="str">
            <v>MIDDLESEX</v>
          </cell>
          <cell r="C212">
            <v>2700640</v>
          </cell>
        </row>
        <row r="213">
          <cell r="A213">
            <v>60</v>
          </cell>
          <cell r="B213" t="str">
            <v>MONTGOMERY</v>
          </cell>
          <cell r="C213">
            <v>27711294</v>
          </cell>
        </row>
        <row r="214">
          <cell r="A214">
            <v>62</v>
          </cell>
          <cell r="B214" t="str">
            <v>NELSON</v>
          </cell>
          <cell r="C214">
            <v>2981567</v>
          </cell>
        </row>
        <row r="215">
          <cell r="A215">
            <v>63</v>
          </cell>
          <cell r="B215" t="str">
            <v>NEW KENT</v>
          </cell>
          <cell r="C215">
            <v>11167323</v>
          </cell>
        </row>
        <row r="216">
          <cell r="A216">
            <v>65</v>
          </cell>
          <cell r="B216" t="str">
            <v>NORTHAMPTON</v>
          </cell>
          <cell r="C216">
            <v>4246199</v>
          </cell>
        </row>
        <row r="217">
          <cell r="A217">
            <v>66</v>
          </cell>
          <cell r="B217" t="str">
            <v>NORTHUMBERLAND</v>
          </cell>
          <cell r="C217">
            <v>2157508</v>
          </cell>
        </row>
        <row r="218">
          <cell r="A218">
            <v>67</v>
          </cell>
          <cell r="B218" t="str">
            <v>NOTTOWAY</v>
          </cell>
          <cell r="C218">
            <v>6567144</v>
          </cell>
        </row>
        <row r="219">
          <cell r="A219">
            <v>68</v>
          </cell>
          <cell r="B219" t="str">
            <v>ORANGE</v>
          </cell>
          <cell r="C219">
            <v>14838597</v>
          </cell>
        </row>
        <row r="220">
          <cell r="A220">
            <v>69</v>
          </cell>
          <cell r="B220" t="str">
            <v>PAGE</v>
          </cell>
          <cell r="C220">
            <v>10412062</v>
          </cell>
        </row>
        <row r="221">
          <cell r="A221">
            <v>70</v>
          </cell>
          <cell r="B221" t="str">
            <v>PATRICK</v>
          </cell>
          <cell r="C221">
            <v>10334025</v>
          </cell>
        </row>
        <row r="222">
          <cell r="A222">
            <v>71</v>
          </cell>
          <cell r="B222" t="str">
            <v>PITTSYLVANIA</v>
          </cell>
          <cell r="C222">
            <v>29112600</v>
          </cell>
        </row>
        <row r="223">
          <cell r="A223">
            <v>72</v>
          </cell>
          <cell r="B223" t="str">
            <v>POWHATAN</v>
          </cell>
          <cell r="C223">
            <v>10583211</v>
          </cell>
        </row>
        <row r="224">
          <cell r="A224">
            <v>73</v>
          </cell>
          <cell r="B224" t="str">
            <v>PRINCE EDWARD</v>
          </cell>
          <cell r="C224">
            <v>5770130</v>
          </cell>
        </row>
        <row r="225">
          <cell r="A225">
            <v>74</v>
          </cell>
          <cell r="B225" t="str">
            <v>PRINCE GEORGE</v>
          </cell>
          <cell r="C225">
            <v>23234261</v>
          </cell>
        </row>
        <row r="226">
          <cell r="A226">
            <v>75</v>
          </cell>
          <cell r="B226" t="str">
            <v>PRINCE WILLIAM</v>
          </cell>
          <cell r="C226">
            <v>327051157</v>
          </cell>
        </row>
        <row r="227">
          <cell r="A227">
            <v>77</v>
          </cell>
          <cell r="B227" t="str">
            <v>PULASKI</v>
          </cell>
          <cell r="C227">
            <v>13353370</v>
          </cell>
        </row>
        <row r="228">
          <cell r="A228">
            <v>78</v>
          </cell>
          <cell r="B228" t="str">
            <v>RAPPAHANNOCK</v>
          </cell>
          <cell r="C228">
            <v>762841</v>
          </cell>
        </row>
        <row r="229">
          <cell r="A229">
            <v>79</v>
          </cell>
          <cell r="B229" t="str">
            <v>RICHMOND</v>
          </cell>
          <cell r="C229">
            <v>5242774</v>
          </cell>
        </row>
        <row r="230">
          <cell r="A230">
            <v>80</v>
          </cell>
          <cell r="B230" t="str">
            <v>ROANOKE</v>
          </cell>
          <cell r="C230">
            <v>44924039</v>
          </cell>
        </row>
        <row r="231">
          <cell r="A231">
            <v>81</v>
          </cell>
          <cell r="B231" t="str">
            <v>ROCKBRIDGE</v>
          </cell>
          <cell r="C231">
            <v>6108738</v>
          </cell>
        </row>
        <row r="232">
          <cell r="A232">
            <v>82</v>
          </cell>
          <cell r="B232" t="str">
            <v>ROCKINGHAM</v>
          </cell>
          <cell r="C232">
            <v>36412639</v>
          </cell>
        </row>
        <row r="233">
          <cell r="A233">
            <v>83</v>
          </cell>
          <cell r="B233" t="str">
            <v>RUSSELL</v>
          </cell>
          <cell r="C233">
            <v>12924683</v>
          </cell>
        </row>
        <row r="234">
          <cell r="A234">
            <v>84</v>
          </cell>
          <cell r="B234" t="str">
            <v>SCOTT</v>
          </cell>
          <cell r="C234">
            <v>19620463</v>
          </cell>
        </row>
        <row r="235">
          <cell r="A235">
            <v>85</v>
          </cell>
          <cell r="B235" t="str">
            <v>SHENANDOAH</v>
          </cell>
          <cell r="C235">
            <v>16787563</v>
          </cell>
        </row>
        <row r="236">
          <cell r="A236">
            <v>86</v>
          </cell>
          <cell r="B236" t="str">
            <v>SMYTH</v>
          </cell>
          <cell r="C236">
            <v>15477254</v>
          </cell>
        </row>
        <row r="237">
          <cell r="A237">
            <v>87</v>
          </cell>
          <cell r="B237" t="str">
            <v>SOUTHAMPTON</v>
          </cell>
          <cell r="C237">
            <v>10186614</v>
          </cell>
        </row>
        <row r="238">
          <cell r="A238">
            <v>88</v>
          </cell>
          <cell r="B238" t="str">
            <v>SPOTSYLVANIA</v>
          </cell>
          <cell r="C238">
            <v>84554858</v>
          </cell>
        </row>
        <row r="239">
          <cell r="A239">
            <v>89</v>
          </cell>
          <cell r="B239" t="str">
            <v>STAFFORD</v>
          </cell>
          <cell r="C239">
            <v>110526020</v>
          </cell>
        </row>
        <row r="240">
          <cell r="A240">
            <v>90</v>
          </cell>
          <cell r="B240" t="str">
            <v>SURRY</v>
          </cell>
          <cell r="C240">
            <v>899480</v>
          </cell>
        </row>
        <row r="241">
          <cell r="A241">
            <v>91</v>
          </cell>
          <cell r="B241" t="str">
            <v>SUSSEX</v>
          </cell>
          <cell r="C241">
            <v>3965239</v>
          </cell>
        </row>
        <row r="242">
          <cell r="A242">
            <v>92</v>
          </cell>
          <cell r="B242" t="str">
            <v>TAZEWELL</v>
          </cell>
          <cell r="C242">
            <v>21247796</v>
          </cell>
        </row>
        <row r="243">
          <cell r="A243">
            <v>93</v>
          </cell>
          <cell r="B243" t="str">
            <v>WARREN</v>
          </cell>
          <cell r="C243">
            <v>13850740</v>
          </cell>
        </row>
        <row r="244">
          <cell r="A244">
            <v>94</v>
          </cell>
          <cell r="B244" t="str">
            <v>WASHINGTON</v>
          </cell>
          <cell r="C244">
            <v>21380533</v>
          </cell>
        </row>
        <row r="245">
          <cell r="A245">
            <v>95</v>
          </cell>
          <cell r="B245" t="str">
            <v>WESTMORELAND</v>
          </cell>
          <cell r="C245">
            <v>6009819</v>
          </cell>
        </row>
        <row r="246">
          <cell r="A246">
            <v>96</v>
          </cell>
          <cell r="B246" t="str">
            <v>WISE</v>
          </cell>
          <cell r="C246">
            <v>23116754</v>
          </cell>
        </row>
        <row r="247">
          <cell r="A247">
            <v>97</v>
          </cell>
          <cell r="B247" t="str">
            <v>WYTHE</v>
          </cell>
          <cell r="C247">
            <v>14033603</v>
          </cell>
        </row>
        <row r="248">
          <cell r="A248">
            <v>98</v>
          </cell>
          <cell r="B248" t="str">
            <v>YORK</v>
          </cell>
          <cell r="C248">
            <v>43838879</v>
          </cell>
        </row>
        <row r="249">
          <cell r="A249">
            <v>101</v>
          </cell>
          <cell r="B249" t="str">
            <v>ALEXANDRIA</v>
          </cell>
          <cell r="C249">
            <v>16468056</v>
          </cell>
        </row>
        <row r="250">
          <cell r="A250">
            <v>102</v>
          </cell>
          <cell r="B250" t="str">
            <v>BRISTOL</v>
          </cell>
          <cell r="C250">
            <v>7474791</v>
          </cell>
        </row>
        <row r="251">
          <cell r="A251">
            <v>103</v>
          </cell>
          <cell r="B251" t="str">
            <v>BUENA VISTA</v>
          </cell>
          <cell r="C251">
            <v>3683540</v>
          </cell>
        </row>
        <row r="252">
          <cell r="A252">
            <v>104</v>
          </cell>
          <cell r="B252" t="str">
            <v>CHARLOTTESVILLE</v>
          </cell>
          <cell r="C252">
            <v>6554286</v>
          </cell>
        </row>
        <row r="253">
          <cell r="A253">
            <v>106</v>
          </cell>
          <cell r="B253" t="str">
            <v>COLONIAL HEIGHTS</v>
          </cell>
          <cell r="C253">
            <v>8393151</v>
          </cell>
        </row>
        <row r="254">
          <cell r="A254">
            <v>107</v>
          </cell>
          <cell r="B254" t="str">
            <v>COVINGTON</v>
          </cell>
          <cell r="C254">
            <v>0</v>
          </cell>
        </row>
        <row r="255">
          <cell r="A255">
            <v>108</v>
          </cell>
          <cell r="B255" t="str">
            <v>DANVILLE</v>
          </cell>
          <cell r="C255">
            <v>19978053</v>
          </cell>
        </row>
        <row r="256">
          <cell r="A256">
            <v>109</v>
          </cell>
          <cell r="B256" t="str">
            <v>FALLS CHURCH</v>
          </cell>
          <cell r="C256">
            <v>3164091</v>
          </cell>
        </row>
        <row r="257">
          <cell r="A257">
            <v>110</v>
          </cell>
          <cell r="B257" t="str">
            <v>FREDERICKSBURG</v>
          </cell>
          <cell r="C257">
            <v>8957875</v>
          </cell>
        </row>
        <row r="258">
          <cell r="A258">
            <v>111</v>
          </cell>
          <cell r="B258" t="str">
            <v>GALAX</v>
          </cell>
          <cell r="C258">
            <v>5448583</v>
          </cell>
        </row>
        <row r="259">
          <cell r="A259">
            <v>112</v>
          </cell>
          <cell r="B259" t="str">
            <v>HAMPTON</v>
          </cell>
          <cell r="C259">
            <v>70648973</v>
          </cell>
        </row>
        <row r="260">
          <cell r="A260">
            <v>113</v>
          </cell>
          <cell r="B260" t="str">
            <v>HARRISONBURG</v>
          </cell>
          <cell r="C260">
            <v>22354982</v>
          </cell>
        </row>
        <row r="261">
          <cell r="A261">
            <v>114</v>
          </cell>
          <cell r="B261" t="str">
            <v>HOPEWELL</v>
          </cell>
          <cell r="C261">
            <v>14356356</v>
          </cell>
        </row>
        <row r="262">
          <cell r="A262">
            <v>115</v>
          </cell>
          <cell r="B262" t="str">
            <v>LYNCHBURG</v>
          </cell>
          <cell r="C262">
            <v>22240927</v>
          </cell>
        </row>
        <row r="263">
          <cell r="A263">
            <v>116</v>
          </cell>
          <cell r="B263" t="str">
            <v>MARTINSVILLE</v>
          </cell>
          <cell r="C263">
            <v>6086339</v>
          </cell>
        </row>
        <row r="264">
          <cell r="A264">
            <v>117</v>
          </cell>
          <cell r="B264" t="str">
            <v>NEWPORT NEWS</v>
          </cell>
          <cell r="C264">
            <v>92061132</v>
          </cell>
        </row>
        <row r="265">
          <cell r="A265">
            <v>118</v>
          </cell>
          <cell r="B265" t="str">
            <v>NORFOLK</v>
          </cell>
          <cell r="C265">
            <v>83392781</v>
          </cell>
        </row>
        <row r="266">
          <cell r="A266">
            <v>119</v>
          </cell>
          <cell r="B266" t="str">
            <v>NORTON</v>
          </cell>
          <cell r="C266">
            <v>3029506</v>
          </cell>
        </row>
        <row r="267">
          <cell r="A267">
            <v>120</v>
          </cell>
          <cell r="B267" t="str">
            <v>PETERSBURG</v>
          </cell>
          <cell r="C267">
            <v>16007501</v>
          </cell>
        </row>
        <row r="268">
          <cell r="A268">
            <v>121</v>
          </cell>
          <cell r="B268" t="str">
            <v>PORTSMOUTH</v>
          </cell>
          <cell r="C268">
            <v>47560980</v>
          </cell>
        </row>
        <row r="269">
          <cell r="A269">
            <v>122</v>
          </cell>
          <cell r="B269" t="str">
            <v>RADFORD</v>
          </cell>
          <cell r="C269">
            <v>17400932</v>
          </cell>
        </row>
        <row r="270">
          <cell r="A270">
            <v>123</v>
          </cell>
          <cell r="B270" t="str">
            <v>RICHMOND CITY</v>
          </cell>
          <cell r="C270">
            <v>48875571</v>
          </cell>
        </row>
        <row r="271">
          <cell r="A271">
            <v>124</v>
          </cell>
          <cell r="B271" t="str">
            <v>ROANOKE CITY</v>
          </cell>
          <cell r="C271">
            <v>40613259</v>
          </cell>
        </row>
        <row r="272">
          <cell r="A272">
            <v>126</v>
          </cell>
          <cell r="B272" t="str">
            <v>STAUNTON</v>
          </cell>
          <cell r="C272">
            <v>6952615</v>
          </cell>
        </row>
        <row r="273">
          <cell r="A273">
            <v>127</v>
          </cell>
          <cell r="B273" t="str">
            <v>SUFFOLK</v>
          </cell>
          <cell r="C273">
            <v>46220263</v>
          </cell>
        </row>
        <row r="274">
          <cell r="A274">
            <v>128</v>
          </cell>
          <cell r="B274" t="str">
            <v>VIRGINIA BEACH</v>
          </cell>
          <cell r="C274">
            <v>193417377</v>
          </cell>
        </row>
        <row r="275">
          <cell r="A275">
            <v>130</v>
          </cell>
          <cell r="B275" t="str">
            <v>WAYNESBORO</v>
          </cell>
          <cell r="C275">
            <v>8816244</v>
          </cell>
        </row>
        <row r="276">
          <cell r="A276">
            <v>131</v>
          </cell>
          <cell r="B276" t="str">
            <v>WILLIAMSBURG</v>
          </cell>
          <cell r="C276">
            <v>1623277</v>
          </cell>
        </row>
        <row r="277">
          <cell r="A277">
            <v>132</v>
          </cell>
          <cell r="B277" t="str">
            <v>WINCHESTER</v>
          </cell>
          <cell r="C277">
            <v>12795170</v>
          </cell>
        </row>
        <row r="278">
          <cell r="A278">
            <v>134</v>
          </cell>
          <cell r="B278" t="str">
            <v>FAIRFAX CITY</v>
          </cell>
          <cell r="C278">
            <v>3291237</v>
          </cell>
        </row>
        <row r="279">
          <cell r="A279">
            <v>135</v>
          </cell>
          <cell r="B279" t="str">
            <v>FRANKLIN CITY</v>
          </cell>
          <cell r="C279">
            <v>3467995</v>
          </cell>
        </row>
        <row r="280">
          <cell r="A280">
            <v>136</v>
          </cell>
          <cell r="B280" t="str">
            <v>CHESAPEAKE CITY</v>
          </cell>
          <cell r="C280">
            <v>141462677</v>
          </cell>
        </row>
        <row r="281">
          <cell r="A281">
            <v>137</v>
          </cell>
          <cell r="B281" t="str">
            <v>LEXINGTON</v>
          </cell>
          <cell r="C281">
            <v>2254577</v>
          </cell>
        </row>
        <row r="282">
          <cell r="A282">
            <v>138</v>
          </cell>
          <cell r="B282" t="str">
            <v>EMPORIA</v>
          </cell>
          <cell r="C282">
            <v>3445901</v>
          </cell>
        </row>
        <row r="283">
          <cell r="A283">
            <v>139</v>
          </cell>
          <cell r="B283" t="str">
            <v>SALEM</v>
          </cell>
          <cell r="C283">
            <v>11539871</v>
          </cell>
        </row>
        <row r="284">
          <cell r="A284">
            <v>140</v>
          </cell>
          <cell r="B284" t="str">
            <v>BEDFORD CITY</v>
          </cell>
          <cell r="C284">
            <v>0</v>
          </cell>
        </row>
        <row r="285">
          <cell r="A285">
            <v>142</v>
          </cell>
          <cell r="B285" t="str">
            <v>POQUOSON</v>
          </cell>
          <cell r="C285">
            <v>6525983</v>
          </cell>
        </row>
        <row r="286">
          <cell r="A286">
            <v>143</v>
          </cell>
          <cell r="B286" t="str">
            <v>MANASSAS CITY</v>
          </cell>
          <cell r="C286">
            <v>28493261</v>
          </cell>
        </row>
        <row r="287">
          <cell r="A287">
            <v>144</v>
          </cell>
          <cell r="B287" t="str">
            <v>MANASSAS PARK</v>
          </cell>
          <cell r="C287">
            <v>13383305</v>
          </cell>
        </row>
        <row r="288">
          <cell r="A288">
            <v>202</v>
          </cell>
          <cell r="B288" t="str">
            <v>COLONIAL BEACH</v>
          </cell>
          <cell r="C288">
            <v>1935196</v>
          </cell>
        </row>
        <row r="289">
          <cell r="A289">
            <v>207</v>
          </cell>
          <cell r="B289" t="str">
            <v>WEST POINT</v>
          </cell>
          <cell r="C289">
            <v>3282770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964E-5584-4B43-8DC3-D57469C869E1}">
  <sheetPr codeName="Sheet5">
    <pageSetUpPr fitToPage="1"/>
  </sheetPr>
  <dimension ref="A1:AO143"/>
  <sheetViews>
    <sheetView tabSelected="1" topLeftCell="A2" zoomScaleNormal="100" workbookViewId="0">
      <pane xSplit="6" topLeftCell="H1" activePane="topRight" state="frozen"/>
      <selection activeCell="G5" sqref="G5:G6"/>
      <selection pane="topRight" activeCell="A2" sqref="A2"/>
    </sheetView>
  </sheetViews>
  <sheetFormatPr defaultColWidth="9.140625" defaultRowHeight="10.199999999999999" x14ac:dyDescent="0.2"/>
  <cols>
    <col min="1" max="1" width="10.140625" style="10" bestFit="1" customWidth="1"/>
    <col min="2" max="2" width="24.28515625" style="9" bestFit="1" customWidth="1"/>
    <col min="3" max="3" width="16.7109375" style="16" customWidth="1"/>
    <col min="4" max="5" width="16.7109375" style="11" customWidth="1"/>
    <col min="6" max="6" width="17.7109375" style="9" customWidth="1"/>
    <col min="7" max="7" width="17.42578125" style="9" hidden="1" customWidth="1"/>
    <col min="8" max="11" width="17.42578125" style="9" customWidth="1"/>
    <col min="12" max="12" width="17.42578125" style="9" hidden="1" customWidth="1"/>
    <col min="13" max="21" width="17.42578125" style="9" customWidth="1"/>
    <col min="22" max="22" width="17.42578125" style="9" hidden="1" customWidth="1"/>
    <col min="23" max="29" width="17.42578125" style="9" customWidth="1"/>
    <col min="30" max="30" width="17.42578125" style="9" hidden="1" customWidth="1"/>
    <col min="31" max="32" width="17.42578125" style="9" customWidth="1"/>
    <col min="33" max="33" width="17.42578125" style="9" hidden="1" customWidth="1"/>
    <col min="34" max="34" width="16.7109375" style="17" customWidth="1"/>
    <col min="35" max="35" width="1.42578125" style="9" customWidth="1"/>
    <col min="36" max="36" width="15.140625" style="9" hidden="1" customWidth="1"/>
    <col min="37" max="37" width="9.7109375" style="9" customWidth="1"/>
    <col min="38" max="38" width="9.140625" style="9"/>
    <col min="39" max="39" width="24.42578125" style="9" bestFit="1" customWidth="1"/>
    <col min="40" max="16384" width="9.140625" style="9"/>
  </cols>
  <sheetData>
    <row r="1" spans="1:41" hidden="1" x14ac:dyDescent="0.2">
      <c r="A1" s="66" t="s">
        <v>183</v>
      </c>
    </row>
    <row r="2" spans="1:41" s="6" customFormat="1" ht="33" customHeight="1" x14ac:dyDescent="0.2">
      <c r="A2" s="21" t="s">
        <v>166</v>
      </c>
      <c r="B2" s="20"/>
      <c r="C2" s="24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65"/>
    </row>
    <row r="3" spans="1:41" s="6" customFormat="1" ht="18" customHeight="1" x14ac:dyDescent="0.2">
      <c r="A3" s="22" t="s">
        <v>172</v>
      </c>
      <c r="B3" s="20"/>
      <c r="C3" s="24"/>
      <c r="D3" s="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65"/>
    </row>
    <row r="4" spans="1:41" s="6" customFormat="1" ht="13.8" x14ac:dyDescent="0.2">
      <c r="A4" s="22" t="s">
        <v>170</v>
      </c>
      <c r="B4" s="23"/>
      <c r="C4" s="1"/>
      <c r="D4" s="2"/>
      <c r="E4" s="2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</row>
    <row r="5" spans="1:41" ht="36.75" customHeight="1" x14ac:dyDescent="0.2">
      <c r="A5" s="27" t="s">
        <v>168</v>
      </c>
      <c r="B5" s="22"/>
      <c r="C5" s="7"/>
      <c r="D5" s="7"/>
      <c r="E5" s="7"/>
      <c r="F5" s="8"/>
      <c r="G5" s="64" t="s">
        <v>181</v>
      </c>
      <c r="H5" s="82" t="s">
        <v>181</v>
      </c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4"/>
      <c r="AG5" s="28"/>
      <c r="AH5" s="63" t="s">
        <v>138</v>
      </c>
    </row>
    <row r="6" spans="1:41" ht="11.25" customHeight="1" x14ac:dyDescent="0.2">
      <c r="A6" s="77"/>
      <c r="B6" s="78"/>
      <c r="C6" s="79" t="str">
        <f>'FY24 Distribution'!C6</f>
        <v>2022-2024 Composite Index</v>
      </c>
      <c r="D6" s="59" t="s">
        <v>176</v>
      </c>
      <c r="E6" s="59" t="s">
        <v>177</v>
      </c>
      <c r="F6" s="81" t="s">
        <v>178</v>
      </c>
      <c r="G6" s="75" t="s">
        <v>139</v>
      </c>
      <c r="H6" s="75" t="s">
        <v>140</v>
      </c>
      <c r="I6" s="75" t="s">
        <v>167</v>
      </c>
      <c r="J6" s="75" t="s">
        <v>141</v>
      </c>
      <c r="K6" s="75" t="s">
        <v>142</v>
      </c>
      <c r="L6" s="75" t="s">
        <v>171</v>
      </c>
      <c r="M6" s="75" t="s">
        <v>143</v>
      </c>
      <c r="N6" s="75" t="s">
        <v>144</v>
      </c>
      <c r="O6" s="75" t="s">
        <v>145</v>
      </c>
      <c r="P6" s="75" t="s">
        <v>146</v>
      </c>
      <c r="Q6" s="75" t="s">
        <v>147</v>
      </c>
      <c r="R6" s="75" t="s">
        <v>148</v>
      </c>
      <c r="S6" s="75" t="s">
        <v>149</v>
      </c>
      <c r="T6" s="75" t="s">
        <v>150</v>
      </c>
      <c r="U6" s="75" t="s">
        <v>151</v>
      </c>
      <c r="V6" s="75" t="s">
        <v>152</v>
      </c>
      <c r="W6" s="75" t="s">
        <v>153</v>
      </c>
      <c r="X6" s="75" t="s">
        <v>154</v>
      </c>
      <c r="Y6" s="75" t="s">
        <v>155</v>
      </c>
      <c r="Z6" s="75" t="s">
        <v>156</v>
      </c>
      <c r="AA6" s="75" t="s">
        <v>157</v>
      </c>
      <c r="AB6" s="75" t="s">
        <v>173</v>
      </c>
      <c r="AC6" s="75" t="s">
        <v>158</v>
      </c>
      <c r="AD6" s="75" t="s">
        <v>159</v>
      </c>
      <c r="AE6" s="75" t="s">
        <v>160</v>
      </c>
      <c r="AF6" s="81" t="s">
        <v>161</v>
      </c>
      <c r="AG6" s="81" t="s">
        <v>162</v>
      </c>
      <c r="AH6" s="87" t="s">
        <v>180</v>
      </c>
      <c r="AJ6" s="85" t="s">
        <v>2</v>
      </c>
    </row>
    <row r="7" spans="1:41" ht="61.5" customHeight="1" x14ac:dyDescent="0.2">
      <c r="A7" s="25" t="s">
        <v>3</v>
      </c>
      <c r="B7" s="26" t="s">
        <v>4</v>
      </c>
      <c r="C7" s="80"/>
      <c r="D7" s="59" t="s">
        <v>1</v>
      </c>
      <c r="E7" s="59" t="s">
        <v>1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88"/>
      <c r="AJ7" s="86"/>
    </row>
    <row r="8" spans="1:41" x14ac:dyDescent="0.2">
      <c r="A8" s="29">
        <v>1</v>
      </c>
      <c r="B8" s="30" t="s">
        <v>5</v>
      </c>
      <c r="C8" s="44">
        <v>0.34129999999999999</v>
      </c>
      <c r="D8" s="32">
        <v>4555.8500000000004</v>
      </c>
      <c r="E8" s="32">
        <v>4540.25</v>
      </c>
      <c r="F8" s="33">
        <v>45426326.571917661</v>
      </c>
      <c r="G8" s="47">
        <v>0</v>
      </c>
      <c r="H8" s="48">
        <v>0</v>
      </c>
      <c r="I8" s="48">
        <v>793</v>
      </c>
      <c r="J8" s="48">
        <v>-66459</v>
      </c>
      <c r="K8" s="48">
        <v>0</v>
      </c>
      <c r="L8" s="48">
        <v>0</v>
      </c>
      <c r="M8" s="48">
        <v>-59</v>
      </c>
      <c r="N8" s="48">
        <v>-8924</v>
      </c>
      <c r="O8" s="48">
        <v>6540</v>
      </c>
      <c r="P8" s="48">
        <v>-7730</v>
      </c>
      <c r="Q8" s="48">
        <v>-40744</v>
      </c>
      <c r="R8" s="48">
        <v>-125394</v>
      </c>
      <c r="S8" s="48">
        <v>237932.3728434518</v>
      </c>
      <c r="T8" s="48">
        <v>-870</v>
      </c>
      <c r="U8" s="48">
        <v>0</v>
      </c>
      <c r="V8" s="48">
        <v>0</v>
      </c>
      <c r="W8" s="48">
        <v>0</v>
      </c>
      <c r="X8" s="48">
        <v>115627</v>
      </c>
      <c r="Y8" s="48">
        <v>18987.10000000149</v>
      </c>
      <c r="Z8" s="48">
        <v>-167883</v>
      </c>
      <c r="AA8" s="48">
        <v>370</v>
      </c>
      <c r="AB8" s="48">
        <v>1085.0369880050421</v>
      </c>
      <c r="AC8" s="48">
        <v>16011.150285236537</v>
      </c>
      <c r="AD8" s="48">
        <v>0</v>
      </c>
      <c r="AE8" s="48">
        <v>0</v>
      </c>
      <c r="AF8" s="48">
        <v>69868.630065076053</v>
      </c>
      <c r="AG8" s="48">
        <v>0</v>
      </c>
      <c r="AH8" s="49">
        <f t="shared" ref="AH8:AH39" si="0">SUM(F8:AG8)</f>
        <v>45475477.862099431</v>
      </c>
      <c r="AJ8" s="14"/>
      <c r="AK8" s="15"/>
      <c r="AO8" s="15"/>
    </row>
    <row r="9" spans="1:41" x14ac:dyDescent="0.2">
      <c r="A9" s="34">
        <v>2</v>
      </c>
      <c r="B9" s="35" t="s">
        <v>6</v>
      </c>
      <c r="C9" s="45">
        <v>0.63870000000000005</v>
      </c>
      <c r="D9" s="37">
        <v>13489.35</v>
      </c>
      <c r="E9" s="37">
        <v>13415.55</v>
      </c>
      <c r="F9" s="38">
        <v>72390861.127718538</v>
      </c>
      <c r="G9" s="50">
        <v>0</v>
      </c>
      <c r="H9" s="12">
        <v>0</v>
      </c>
      <c r="I9" s="12">
        <v>1157</v>
      </c>
      <c r="J9" s="12">
        <v>-8101</v>
      </c>
      <c r="K9" s="12">
        <v>89335</v>
      </c>
      <c r="L9" s="12">
        <v>0</v>
      </c>
      <c r="M9" s="12">
        <v>48407</v>
      </c>
      <c r="N9" s="12">
        <v>4573</v>
      </c>
      <c r="O9" s="12">
        <v>9495</v>
      </c>
      <c r="P9" s="12">
        <v>6722</v>
      </c>
      <c r="Q9" s="12">
        <v>44122</v>
      </c>
      <c r="R9" s="12">
        <v>-271687</v>
      </c>
      <c r="S9" s="12">
        <v>1455870.9643877745</v>
      </c>
      <c r="T9" s="12">
        <v>-4421</v>
      </c>
      <c r="U9" s="12">
        <v>-1</v>
      </c>
      <c r="V9" s="12">
        <v>0</v>
      </c>
      <c r="W9" s="12">
        <v>-26000</v>
      </c>
      <c r="X9" s="12">
        <v>98052</v>
      </c>
      <c r="Y9" s="12">
        <v>-289.96000000834465</v>
      </c>
      <c r="Z9" s="12">
        <v>9048</v>
      </c>
      <c r="AA9" s="12">
        <v>-2015</v>
      </c>
      <c r="AB9" s="12">
        <v>216830.54117310047</v>
      </c>
      <c r="AC9" s="12">
        <v>97968.736257702112</v>
      </c>
      <c r="AD9" s="12">
        <v>0</v>
      </c>
      <c r="AE9" s="12">
        <v>0</v>
      </c>
      <c r="AF9" s="12">
        <v>0</v>
      </c>
      <c r="AG9" s="12">
        <v>0</v>
      </c>
      <c r="AH9" s="51">
        <f t="shared" si="0"/>
        <v>74159927.409537107</v>
      </c>
      <c r="AJ9" s="14"/>
      <c r="AK9" s="15"/>
      <c r="AO9" s="15"/>
    </row>
    <row r="10" spans="1:41" x14ac:dyDescent="0.2">
      <c r="A10" s="34">
        <v>3</v>
      </c>
      <c r="B10" s="35" t="s">
        <v>174</v>
      </c>
      <c r="C10" s="45">
        <v>0.28999999999999998</v>
      </c>
      <c r="D10" s="37">
        <v>2596.9</v>
      </c>
      <c r="E10" s="37">
        <v>2701.9</v>
      </c>
      <c r="F10" s="38">
        <v>28892196.516680259</v>
      </c>
      <c r="G10" s="50">
        <v>0</v>
      </c>
      <c r="H10" s="12">
        <v>-44351</v>
      </c>
      <c r="I10" s="12">
        <v>506</v>
      </c>
      <c r="J10" s="12">
        <v>-39797</v>
      </c>
      <c r="K10" s="12">
        <v>0</v>
      </c>
      <c r="L10" s="12">
        <v>0</v>
      </c>
      <c r="M10" s="12">
        <v>5729</v>
      </c>
      <c r="N10" s="12">
        <v>-4694</v>
      </c>
      <c r="O10" s="12">
        <v>-4561</v>
      </c>
      <c r="P10" s="12">
        <v>161</v>
      </c>
      <c r="Q10" s="12">
        <v>32656</v>
      </c>
      <c r="R10" s="12">
        <v>890736</v>
      </c>
      <c r="S10" s="12">
        <v>126064.41855525598</v>
      </c>
      <c r="T10" s="12">
        <v>8904</v>
      </c>
      <c r="U10" s="12">
        <v>0</v>
      </c>
      <c r="V10" s="12">
        <v>0</v>
      </c>
      <c r="W10" s="12">
        <v>-26000</v>
      </c>
      <c r="X10" s="12">
        <v>-225005</v>
      </c>
      <c r="Y10" s="12">
        <v>14658.160000000149</v>
      </c>
      <c r="Z10" s="12">
        <v>-239078</v>
      </c>
      <c r="AA10" s="12">
        <v>-263</v>
      </c>
      <c r="AB10" s="12">
        <v>-136277.39338000119</v>
      </c>
      <c r="AC10" s="12">
        <v>8482.342719681561</v>
      </c>
      <c r="AD10" s="12">
        <v>0</v>
      </c>
      <c r="AE10" s="12">
        <v>2573</v>
      </c>
      <c r="AF10" s="12">
        <v>0</v>
      </c>
      <c r="AG10" s="12">
        <v>0</v>
      </c>
      <c r="AH10" s="51">
        <f t="shared" si="0"/>
        <v>29262640.044575196</v>
      </c>
      <c r="AJ10" s="14"/>
      <c r="AK10" s="15"/>
      <c r="AO10" s="15"/>
    </row>
    <row r="11" spans="1:41" x14ac:dyDescent="0.2">
      <c r="A11" s="34">
        <v>4</v>
      </c>
      <c r="B11" s="35" t="s">
        <v>7</v>
      </c>
      <c r="C11" s="45">
        <v>0.36520000000000002</v>
      </c>
      <c r="D11" s="37">
        <v>1523.8</v>
      </c>
      <c r="E11" s="37">
        <v>1590.1</v>
      </c>
      <c r="F11" s="38">
        <v>14390216.50636062</v>
      </c>
      <c r="G11" s="50">
        <v>0</v>
      </c>
      <c r="H11" s="12">
        <v>0</v>
      </c>
      <c r="I11" s="12">
        <v>246</v>
      </c>
      <c r="J11" s="12">
        <v>-9488</v>
      </c>
      <c r="K11" s="12">
        <v>0</v>
      </c>
      <c r="L11" s="12">
        <v>0</v>
      </c>
      <c r="M11" s="12">
        <v>57476</v>
      </c>
      <c r="N11" s="12">
        <v>8265</v>
      </c>
      <c r="O11" s="12">
        <v>41892</v>
      </c>
      <c r="P11" s="12">
        <v>9349</v>
      </c>
      <c r="Q11" s="12">
        <v>-2013</v>
      </c>
      <c r="R11" s="12">
        <v>469108</v>
      </c>
      <c r="S11" s="12">
        <v>103304.78535965644</v>
      </c>
      <c r="T11" s="12">
        <v>104</v>
      </c>
      <c r="U11" s="12">
        <v>0</v>
      </c>
      <c r="V11" s="12">
        <v>0</v>
      </c>
      <c r="W11" s="12">
        <v>0</v>
      </c>
      <c r="X11" s="12">
        <v>21225</v>
      </c>
      <c r="Y11" s="12">
        <v>-5075.839999999851</v>
      </c>
      <c r="Z11" s="12">
        <v>24935</v>
      </c>
      <c r="AA11" s="12">
        <v>-312</v>
      </c>
      <c r="AB11" s="12">
        <v>1040.0569548010826</v>
      </c>
      <c r="AC11" s="12">
        <v>6951.0559788178653</v>
      </c>
      <c r="AD11" s="12">
        <v>0</v>
      </c>
      <c r="AE11" s="12">
        <v>0</v>
      </c>
      <c r="AF11" s="12">
        <v>0</v>
      </c>
      <c r="AG11" s="12">
        <v>0</v>
      </c>
      <c r="AH11" s="51">
        <f t="shared" si="0"/>
        <v>15117223.564653896</v>
      </c>
      <c r="AJ11" s="14"/>
      <c r="AK11" s="15"/>
      <c r="AO11" s="15"/>
    </row>
    <row r="12" spans="1:41" x14ac:dyDescent="0.2">
      <c r="A12" s="34">
        <v>5</v>
      </c>
      <c r="B12" s="35" t="s">
        <v>8</v>
      </c>
      <c r="C12" s="45">
        <v>0.30480000000000002</v>
      </c>
      <c r="D12" s="37">
        <v>3838</v>
      </c>
      <c r="E12" s="37">
        <v>3771.1</v>
      </c>
      <c r="F12" s="38">
        <v>37932722.542169765</v>
      </c>
      <c r="G12" s="50">
        <v>0</v>
      </c>
      <c r="H12" s="12">
        <v>0</v>
      </c>
      <c r="I12" s="12">
        <v>677</v>
      </c>
      <c r="J12" s="12">
        <v>-38967</v>
      </c>
      <c r="K12" s="12">
        <v>30605</v>
      </c>
      <c r="L12" s="12">
        <v>0</v>
      </c>
      <c r="M12" s="12">
        <v>-27927</v>
      </c>
      <c r="N12" s="12">
        <v>14732</v>
      </c>
      <c r="O12" s="12">
        <v>123829</v>
      </c>
      <c r="P12" s="12">
        <v>-5436</v>
      </c>
      <c r="Q12" s="12">
        <v>3308</v>
      </c>
      <c r="R12" s="12">
        <v>-523617</v>
      </c>
      <c r="S12" s="12">
        <v>197023.94512489438</v>
      </c>
      <c r="T12" s="12">
        <v>-11345</v>
      </c>
      <c r="U12" s="12">
        <v>0</v>
      </c>
      <c r="V12" s="12">
        <v>0</v>
      </c>
      <c r="W12" s="12">
        <v>0</v>
      </c>
      <c r="X12" s="12">
        <v>23245</v>
      </c>
      <c r="Y12" s="12">
        <v>-10559.120000004768</v>
      </c>
      <c r="Z12" s="12">
        <v>1475</v>
      </c>
      <c r="AA12" s="12">
        <v>0</v>
      </c>
      <c r="AB12" s="12">
        <v>-316864.38870680332</v>
      </c>
      <c r="AC12" s="12">
        <v>13258.298341736197</v>
      </c>
      <c r="AD12" s="12">
        <v>0</v>
      </c>
      <c r="AE12" s="12">
        <v>0</v>
      </c>
      <c r="AF12" s="12">
        <v>376890.66121918708</v>
      </c>
      <c r="AG12" s="12">
        <v>0</v>
      </c>
      <c r="AH12" s="51">
        <f t="shared" si="0"/>
        <v>37783050.938148774</v>
      </c>
      <c r="AJ12" s="14"/>
      <c r="AK12" s="15"/>
      <c r="AO12" s="15"/>
    </row>
    <row r="13" spans="1:41" x14ac:dyDescent="0.2">
      <c r="A13" s="34">
        <v>6</v>
      </c>
      <c r="B13" s="35" t="s">
        <v>9</v>
      </c>
      <c r="C13" s="45">
        <v>0.29599999999999999</v>
      </c>
      <c r="D13" s="37">
        <v>2253</v>
      </c>
      <c r="E13" s="37">
        <v>2270</v>
      </c>
      <c r="F13" s="38">
        <v>21421052.308772653</v>
      </c>
      <c r="G13" s="50">
        <v>0</v>
      </c>
      <c r="H13" s="12">
        <v>0</v>
      </c>
      <c r="I13" s="12">
        <v>381</v>
      </c>
      <c r="J13" s="12">
        <v>-26307</v>
      </c>
      <c r="K13" s="12">
        <v>0</v>
      </c>
      <c r="L13" s="12">
        <v>0</v>
      </c>
      <c r="M13" s="12">
        <v>1219</v>
      </c>
      <c r="N13" s="12">
        <v>-15207</v>
      </c>
      <c r="O13" s="12">
        <v>43169</v>
      </c>
      <c r="P13" s="12">
        <v>2615</v>
      </c>
      <c r="Q13" s="12">
        <v>-4466</v>
      </c>
      <c r="R13" s="12">
        <v>124037</v>
      </c>
      <c r="S13" s="12">
        <v>102517.17833453789</v>
      </c>
      <c r="T13" s="12">
        <v>-1656</v>
      </c>
      <c r="U13" s="12">
        <v>0</v>
      </c>
      <c r="V13" s="12">
        <v>0</v>
      </c>
      <c r="W13" s="12">
        <v>0</v>
      </c>
      <c r="X13" s="12">
        <v>23539</v>
      </c>
      <c r="Y13" s="12">
        <v>3275.140000000596</v>
      </c>
      <c r="Z13" s="12">
        <v>11403</v>
      </c>
      <c r="AA13" s="12">
        <v>-1062</v>
      </c>
      <c r="AB13" s="12">
        <v>8623.0503039993346</v>
      </c>
      <c r="AC13" s="12">
        <v>6899.4157564714551</v>
      </c>
      <c r="AD13" s="12">
        <v>0</v>
      </c>
      <c r="AE13" s="12">
        <v>0</v>
      </c>
      <c r="AF13" s="12">
        <v>0</v>
      </c>
      <c r="AG13" s="12">
        <v>0</v>
      </c>
      <c r="AH13" s="51">
        <f t="shared" si="0"/>
        <v>21700032.093167663</v>
      </c>
      <c r="AJ13" s="14"/>
      <c r="AK13" s="15"/>
      <c r="AO13" s="15"/>
    </row>
    <row r="14" spans="1:41" x14ac:dyDescent="0.2">
      <c r="A14" s="34">
        <v>7</v>
      </c>
      <c r="B14" s="35" t="s">
        <v>10</v>
      </c>
      <c r="C14" s="45">
        <v>0.8</v>
      </c>
      <c r="D14" s="37">
        <v>26137.1</v>
      </c>
      <c r="E14" s="37">
        <v>26517.55</v>
      </c>
      <c r="F14" s="38">
        <v>100106420.55322568</v>
      </c>
      <c r="G14" s="50">
        <v>0</v>
      </c>
      <c r="H14" s="12">
        <v>0</v>
      </c>
      <c r="I14" s="12">
        <v>1421</v>
      </c>
      <c r="J14" s="12">
        <v>-54173</v>
      </c>
      <c r="K14" s="12">
        <v>14350</v>
      </c>
      <c r="L14" s="12">
        <v>0</v>
      </c>
      <c r="M14" s="12">
        <v>4409</v>
      </c>
      <c r="N14" s="12">
        <v>12364</v>
      </c>
      <c r="O14" s="12">
        <v>97761</v>
      </c>
      <c r="P14" s="12">
        <v>-2476</v>
      </c>
      <c r="Q14" s="12">
        <v>152221</v>
      </c>
      <c r="R14" s="12">
        <v>805682</v>
      </c>
      <c r="S14" s="12">
        <v>3410210.3115461171</v>
      </c>
      <c r="T14" s="12">
        <v>-2465</v>
      </c>
      <c r="U14" s="12">
        <v>0</v>
      </c>
      <c r="V14" s="12">
        <v>0</v>
      </c>
      <c r="W14" s="12">
        <v>0</v>
      </c>
      <c r="X14" s="12">
        <v>1029241</v>
      </c>
      <c r="Y14" s="12">
        <v>-99303.160000011325</v>
      </c>
      <c r="Z14" s="12">
        <v>-35649</v>
      </c>
      <c r="AA14" s="12">
        <v>-9345</v>
      </c>
      <c r="AB14" s="12">
        <v>434180.73969998956</v>
      </c>
      <c r="AC14" s="12">
        <v>229481.54991625249</v>
      </c>
      <c r="AD14" s="12">
        <v>0</v>
      </c>
      <c r="AE14" s="12">
        <v>0</v>
      </c>
      <c r="AF14" s="12">
        <v>0</v>
      </c>
      <c r="AG14" s="12">
        <v>0</v>
      </c>
      <c r="AH14" s="51">
        <f t="shared" si="0"/>
        <v>106094330.99438803</v>
      </c>
      <c r="AJ14" s="14"/>
      <c r="AK14" s="15"/>
      <c r="AO14" s="15"/>
    </row>
    <row r="15" spans="1:41" x14ac:dyDescent="0.2">
      <c r="A15" s="34">
        <v>8</v>
      </c>
      <c r="B15" s="35" t="s">
        <v>11</v>
      </c>
      <c r="C15" s="45">
        <v>0.37509999999999999</v>
      </c>
      <c r="D15" s="37">
        <v>9444.5499999999993</v>
      </c>
      <c r="E15" s="37">
        <v>9674.2999999999993</v>
      </c>
      <c r="F15" s="38">
        <v>76406159.566471964</v>
      </c>
      <c r="G15" s="50">
        <v>0</v>
      </c>
      <c r="H15" s="12">
        <v>-12451</v>
      </c>
      <c r="I15" s="12">
        <v>1404</v>
      </c>
      <c r="J15" s="12">
        <v>-67719</v>
      </c>
      <c r="K15" s="12">
        <v>0</v>
      </c>
      <c r="L15" s="12">
        <v>0</v>
      </c>
      <c r="M15" s="12">
        <v>263735</v>
      </c>
      <c r="N15" s="12">
        <v>-508</v>
      </c>
      <c r="O15" s="12">
        <v>-24816</v>
      </c>
      <c r="P15" s="12">
        <v>11639</v>
      </c>
      <c r="Q15" s="12">
        <v>3964</v>
      </c>
      <c r="R15" s="12">
        <v>1450346</v>
      </c>
      <c r="S15" s="12">
        <v>576021.53004004061</v>
      </c>
      <c r="T15" s="12">
        <v>-10255</v>
      </c>
      <c r="U15" s="12">
        <v>1</v>
      </c>
      <c r="V15" s="12">
        <v>0</v>
      </c>
      <c r="W15" s="12">
        <v>0</v>
      </c>
      <c r="X15" s="12">
        <v>611154</v>
      </c>
      <c r="Y15" s="12">
        <v>46855.59999999404</v>
      </c>
      <c r="Z15" s="12">
        <v>69828</v>
      </c>
      <c r="AA15" s="12">
        <v>-3459</v>
      </c>
      <c r="AB15" s="12">
        <v>107695.12477260828</v>
      </c>
      <c r="AC15" s="12">
        <v>38761.783711612225</v>
      </c>
      <c r="AD15" s="12">
        <v>0</v>
      </c>
      <c r="AE15" s="12">
        <v>43925</v>
      </c>
      <c r="AF15" s="12">
        <v>0</v>
      </c>
      <c r="AG15" s="12">
        <v>0</v>
      </c>
      <c r="AH15" s="51">
        <f t="shared" si="0"/>
        <v>79512281.604996219</v>
      </c>
      <c r="AJ15" s="14"/>
      <c r="AK15" s="15"/>
      <c r="AO15" s="15"/>
    </row>
    <row r="16" spans="1:41" x14ac:dyDescent="0.2">
      <c r="A16" s="34">
        <v>9</v>
      </c>
      <c r="B16" s="35" t="s">
        <v>12</v>
      </c>
      <c r="C16" s="45">
        <v>0.8</v>
      </c>
      <c r="D16" s="37">
        <v>470.1</v>
      </c>
      <c r="E16" s="37">
        <v>469.15</v>
      </c>
      <c r="F16" s="38">
        <v>3208147.1049743858</v>
      </c>
      <c r="G16" s="50">
        <v>0</v>
      </c>
      <c r="H16" s="12">
        <v>0</v>
      </c>
      <c r="I16" s="12">
        <v>29</v>
      </c>
      <c r="J16" s="12">
        <v>-748</v>
      </c>
      <c r="K16" s="12">
        <v>0</v>
      </c>
      <c r="L16" s="12">
        <v>0</v>
      </c>
      <c r="M16" s="12">
        <v>17</v>
      </c>
      <c r="N16" s="12">
        <v>1220</v>
      </c>
      <c r="O16" s="12">
        <v>-3738</v>
      </c>
      <c r="P16" s="12">
        <v>-748</v>
      </c>
      <c r="Q16" s="12">
        <v>0</v>
      </c>
      <c r="R16" s="12">
        <v>-2257</v>
      </c>
      <c r="S16" s="12">
        <v>56069.30890976591</v>
      </c>
      <c r="T16" s="12">
        <v>7886</v>
      </c>
      <c r="U16" s="12">
        <v>0</v>
      </c>
      <c r="V16" s="12">
        <v>0</v>
      </c>
      <c r="W16" s="12">
        <v>0</v>
      </c>
      <c r="X16" s="12">
        <v>-4180</v>
      </c>
      <c r="Y16" s="12">
        <v>-7920</v>
      </c>
      <c r="Z16" s="12">
        <v>-1464</v>
      </c>
      <c r="AA16" s="12">
        <v>-319</v>
      </c>
      <c r="AB16" s="12">
        <v>16840.14000000013</v>
      </c>
      <c r="AC16" s="12">
        <v>3772.2930878247134</v>
      </c>
      <c r="AD16" s="12">
        <v>0</v>
      </c>
      <c r="AE16" s="12">
        <v>0</v>
      </c>
      <c r="AF16" s="12">
        <v>0</v>
      </c>
      <c r="AG16" s="12">
        <v>0</v>
      </c>
      <c r="AH16" s="51">
        <f t="shared" si="0"/>
        <v>3272606.8469719766</v>
      </c>
      <c r="AJ16" s="14"/>
      <c r="AK16" s="15"/>
      <c r="AO16" s="15"/>
    </row>
    <row r="17" spans="1:41" x14ac:dyDescent="0.2">
      <c r="A17" s="34">
        <v>10</v>
      </c>
      <c r="B17" s="35" t="s">
        <v>13</v>
      </c>
      <c r="C17" s="45">
        <v>0.31319999999999998</v>
      </c>
      <c r="D17" s="37">
        <v>8627.9</v>
      </c>
      <c r="E17" s="37">
        <v>8775.25</v>
      </c>
      <c r="F17" s="38">
        <v>74244463.333189785</v>
      </c>
      <c r="G17" s="50">
        <v>0</v>
      </c>
      <c r="H17" s="12">
        <v>0</v>
      </c>
      <c r="I17" s="12">
        <v>1393</v>
      </c>
      <c r="J17" s="12">
        <v>-79559</v>
      </c>
      <c r="K17" s="12">
        <v>-290</v>
      </c>
      <c r="L17" s="12">
        <v>0</v>
      </c>
      <c r="M17" s="12">
        <v>-69082</v>
      </c>
      <c r="N17" s="12">
        <v>-28160</v>
      </c>
      <c r="O17" s="12">
        <v>20456</v>
      </c>
      <c r="P17" s="12">
        <v>12762</v>
      </c>
      <c r="Q17" s="12">
        <v>7625</v>
      </c>
      <c r="R17" s="12">
        <v>1007258</v>
      </c>
      <c r="S17" s="12">
        <v>528180.21335539222</v>
      </c>
      <c r="T17" s="12">
        <v>-8033</v>
      </c>
      <c r="U17" s="12">
        <v>1</v>
      </c>
      <c r="V17" s="12">
        <v>0</v>
      </c>
      <c r="W17" s="12">
        <v>0</v>
      </c>
      <c r="X17" s="12">
        <v>-74633</v>
      </c>
      <c r="Y17" s="12">
        <v>19942.780000001192</v>
      </c>
      <c r="Z17" s="12">
        <v>15902</v>
      </c>
      <c r="AA17" s="12">
        <v>-2344</v>
      </c>
      <c r="AB17" s="12">
        <v>-270343.71349059045</v>
      </c>
      <c r="AC17" s="12">
        <v>35542.263183534145</v>
      </c>
      <c r="AD17" s="12">
        <v>0</v>
      </c>
      <c r="AE17" s="12">
        <v>0</v>
      </c>
      <c r="AF17" s="12">
        <v>0</v>
      </c>
      <c r="AG17" s="12">
        <v>0</v>
      </c>
      <c r="AH17" s="51">
        <f t="shared" si="0"/>
        <v>75361080.876238123</v>
      </c>
      <c r="AJ17" s="14"/>
      <c r="AK17" s="15"/>
      <c r="AO17" s="15"/>
    </row>
    <row r="18" spans="1:41" x14ac:dyDescent="0.2">
      <c r="A18" s="34">
        <v>11</v>
      </c>
      <c r="B18" s="35" t="s">
        <v>14</v>
      </c>
      <c r="C18" s="45">
        <v>0.35310000000000002</v>
      </c>
      <c r="D18" s="37">
        <v>684.5</v>
      </c>
      <c r="E18" s="37">
        <v>783.9</v>
      </c>
      <c r="F18" s="38">
        <v>7066626.6361123929</v>
      </c>
      <c r="G18" s="50">
        <v>0</v>
      </c>
      <c r="H18" s="12">
        <v>0</v>
      </c>
      <c r="I18" s="12">
        <v>123</v>
      </c>
      <c r="J18" s="12">
        <v>4834</v>
      </c>
      <c r="K18" s="12">
        <v>0</v>
      </c>
      <c r="L18" s="12">
        <v>0</v>
      </c>
      <c r="M18" s="12">
        <v>4352</v>
      </c>
      <c r="N18" s="12">
        <v>5206</v>
      </c>
      <c r="O18" s="12">
        <v>0</v>
      </c>
      <c r="P18" s="12">
        <v>11960</v>
      </c>
      <c r="Q18" s="12">
        <v>0</v>
      </c>
      <c r="R18" s="12">
        <v>730003</v>
      </c>
      <c r="S18" s="12">
        <v>37609.954878306948</v>
      </c>
      <c r="T18" s="12">
        <v>-518</v>
      </c>
      <c r="U18" s="12">
        <v>1</v>
      </c>
      <c r="V18" s="12">
        <v>0</v>
      </c>
      <c r="W18" s="12">
        <v>0</v>
      </c>
      <c r="X18" s="12">
        <v>54075</v>
      </c>
      <c r="Y18" s="12">
        <v>-265.09999999962747</v>
      </c>
      <c r="Z18" s="12">
        <v>4592</v>
      </c>
      <c r="AA18" s="12">
        <v>0</v>
      </c>
      <c r="AB18" s="12">
        <v>52475.800237500109</v>
      </c>
      <c r="AC18" s="12">
        <v>2530.4711420452222</v>
      </c>
      <c r="AD18" s="12">
        <v>0</v>
      </c>
      <c r="AE18" s="12">
        <v>0</v>
      </c>
      <c r="AF18" s="12">
        <v>0</v>
      </c>
      <c r="AG18" s="12">
        <v>0</v>
      </c>
      <c r="AH18" s="51">
        <f t="shared" si="0"/>
        <v>7973605.7623702455</v>
      </c>
      <c r="AJ18" s="14"/>
      <c r="AK18" s="15"/>
      <c r="AO18" s="15"/>
    </row>
    <row r="19" spans="1:41" x14ac:dyDescent="0.2">
      <c r="A19" s="34">
        <v>12</v>
      </c>
      <c r="B19" s="35" t="s">
        <v>15</v>
      </c>
      <c r="C19" s="45">
        <v>0.40910000000000002</v>
      </c>
      <c r="D19" s="37">
        <v>4328.7</v>
      </c>
      <c r="E19" s="37">
        <v>4364</v>
      </c>
      <c r="F19" s="38">
        <v>32759056.87880189</v>
      </c>
      <c r="G19" s="50">
        <v>0</v>
      </c>
      <c r="H19" s="12">
        <v>0</v>
      </c>
      <c r="I19" s="12">
        <v>624</v>
      </c>
      <c r="J19" s="12">
        <v>-39746</v>
      </c>
      <c r="K19" s="12">
        <v>0</v>
      </c>
      <c r="L19" s="12">
        <v>0</v>
      </c>
      <c r="M19" s="12">
        <v>16007</v>
      </c>
      <c r="N19" s="12">
        <v>15175</v>
      </c>
      <c r="O19" s="12">
        <v>69708</v>
      </c>
      <c r="P19" s="12">
        <v>-12</v>
      </c>
      <c r="Q19" s="12">
        <v>-10309</v>
      </c>
      <c r="R19" s="12">
        <v>207581</v>
      </c>
      <c r="S19" s="12">
        <v>290608.20471322164</v>
      </c>
      <c r="T19" s="12">
        <v>11513</v>
      </c>
      <c r="U19" s="12">
        <v>-1</v>
      </c>
      <c r="V19" s="12">
        <v>0</v>
      </c>
      <c r="W19" s="12">
        <v>0</v>
      </c>
      <c r="X19" s="12">
        <v>-202512</v>
      </c>
      <c r="Y19" s="12">
        <v>26592.720000002533</v>
      </c>
      <c r="Z19" s="12">
        <v>1740</v>
      </c>
      <c r="AA19" s="12">
        <v>-1151</v>
      </c>
      <c r="AB19" s="12">
        <v>76975.484402649105</v>
      </c>
      <c r="AC19" s="12">
        <v>19556.016905583441</v>
      </c>
      <c r="AD19" s="12">
        <v>0</v>
      </c>
      <c r="AE19" s="12">
        <v>0</v>
      </c>
      <c r="AF19" s="12">
        <v>0</v>
      </c>
      <c r="AG19" s="12">
        <v>0</v>
      </c>
      <c r="AH19" s="51">
        <f t="shared" si="0"/>
        <v>33241406.304823346</v>
      </c>
      <c r="AJ19" s="14"/>
      <c r="AK19" s="15"/>
      <c r="AO19" s="15"/>
    </row>
    <row r="20" spans="1:41" x14ac:dyDescent="0.2">
      <c r="A20" s="34">
        <v>13</v>
      </c>
      <c r="B20" s="35" t="s">
        <v>16</v>
      </c>
      <c r="C20" s="45">
        <v>0.43140000000000001</v>
      </c>
      <c r="D20" s="37">
        <v>1329</v>
      </c>
      <c r="E20" s="37">
        <v>1353</v>
      </c>
      <c r="F20" s="38">
        <v>16393245.916203912</v>
      </c>
      <c r="G20" s="50">
        <v>0</v>
      </c>
      <c r="H20" s="12">
        <v>0</v>
      </c>
      <c r="I20" s="12">
        <v>-1974926</v>
      </c>
      <c r="J20" s="12">
        <v>-14873</v>
      </c>
      <c r="K20" s="12">
        <v>-6599</v>
      </c>
      <c r="L20" s="12">
        <v>0</v>
      </c>
      <c r="M20" s="12">
        <v>-3629</v>
      </c>
      <c r="N20" s="12">
        <v>-2463</v>
      </c>
      <c r="O20" s="12">
        <v>25569</v>
      </c>
      <c r="P20" s="12">
        <v>4240</v>
      </c>
      <c r="Q20" s="12">
        <v>1804</v>
      </c>
      <c r="R20" s="12">
        <v>180239</v>
      </c>
      <c r="S20" s="12">
        <v>117673.58647728898</v>
      </c>
      <c r="T20" s="12">
        <v>-80078</v>
      </c>
      <c r="U20" s="12">
        <v>0</v>
      </c>
      <c r="V20" s="12">
        <v>0</v>
      </c>
      <c r="W20" s="12">
        <v>0</v>
      </c>
      <c r="X20" s="12">
        <v>-114070</v>
      </c>
      <c r="Y20" s="12">
        <v>5529.9199999999255</v>
      </c>
      <c r="Z20" s="12">
        <v>29582</v>
      </c>
      <c r="AA20" s="12">
        <v>0</v>
      </c>
      <c r="AB20" s="12">
        <v>0</v>
      </c>
      <c r="AC20" s="12">
        <v>7919.521468738094</v>
      </c>
      <c r="AD20" s="12">
        <v>0</v>
      </c>
      <c r="AE20" s="12">
        <v>0</v>
      </c>
      <c r="AF20" s="12">
        <v>0</v>
      </c>
      <c r="AG20" s="12">
        <v>0</v>
      </c>
      <c r="AH20" s="51">
        <f t="shared" si="0"/>
        <v>14569164.944149939</v>
      </c>
      <c r="AJ20" s="14"/>
      <c r="AK20" s="15"/>
      <c r="AO20" s="15"/>
    </row>
    <row r="21" spans="1:41" x14ac:dyDescent="0.2">
      <c r="A21" s="34">
        <v>14</v>
      </c>
      <c r="B21" s="35" t="s">
        <v>17</v>
      </c>
      <c r="C21" s="45">
        <v>0.28499999999999998</v>
      </c>
      <c r="D21" s="37">
        <v>2201.3000000000002</v>
      </c>
      <c r="E21" s="37">
        <v>2338</v>
      </c>
      <c r="F21" s="38">
        <v>23384696.348289967</v>
      </c>
      <c r="G21" s="50">
        <v>0</v>
      </c>
      <c r="H21" s="12">
        <v>0</v>
      </c>
      <c r="I21" s="12">
        <v>413</v>
      </c>
      <c r="J21" s="12">
        <v>-32062</v>
      </c>
      <c r="K21" s="12">
        <v>0</v>
      </c>
      <c r="L21" s="12">
        <v>0</v>
      </c>
      <c r="M21" s="12">
        <v>0</v>
      </c>
      <c r="N21" s="12">
        <v>6204</v>
      </c>
      <c r="O21" s="12">
        <v>162848</v>
      </c>
      <c r="P21" s="12">
        <v>5177</v>
      </c>
      <c r="Q21" s="12">
        <v>0</v>
      </c>
      <c r="R21" s="12">
        <v>1149736</v>
      </c>
      <c r="S21" s="12">
        <v>115221.60525478795</v>
      </c>
      <c r="T21" s="12">
        <v>-40448</v>
      </c>
      <c r="U21" s="12">
        <v>0</v>
      </c>
      <c r="V21" s="12">
        <v>0</v>
      </c>
      <c r="W21" s="12">
        <v>0</v>
      </c>
      <c r="X21" s="12">
        <v>11954</v>
      </c>
      <c r="Y21" s="12">
        <v>-25732.300000000745</v>
      </c>
      <c r="Z21" s="12">
        <v>-2283</v>
      </c>
      <c r="AA21" s="12">
        <v>-252</v>
      </c>
      <c r="AB21" s="12">
        <v>-34549.566479999572</v>
      </c>
      <c r="AC21" s="12">
        <v>7753.6494928896427</v>
      </c>
      <c r="AD21" s="12">
        <v>0</v>
      </c>
      <c r="AE21" s="12">
        <v>0</v>
      </c>
      <c r="AF21" s="12">
        <v>0</v>
      </c>
      <c r="AG21" s="12">
        <v>0</v>
      </c>
      <c r="AH21" s="51">
        <f t="shared" si="0"/>
        <v>24708676.736557644</v>
      </c>
      <c r="AJ21" s="14"/>
      <c r="AK21" s="15"/>
      <c r="AO21" s="15"/>
    </row>
    <row r="22" spans="1:41" x14ac:dyDescent="0.2">
      <c r="A22" s="34">
        <v>15</v>
      </c>
      <c r="B22" s="35" t="s">
        <v>18</v>
      </c>
      <c r="C22" s="45">
        <v>0.32729999999999998</v>
      </c>
      <c r="D22" s="37">
        <v>1817.05</v>
      </c>
      <c r="E22" s="37">
        <v>1860.8</v>
      </c>
      <c r="F22" s="38">
        <v>18575263.645432763</v>
      </c>
      <c r="G22" s="50">
        <v>0</v>
      </c>
      <c r="H22" s="12">
        <v>0</v>
      </c>
      <c r="I22" s="12">
        <v>313</v>
      </c>
      <c r="J22" s="12">
        <v>-32679</v>
      </c>
      <c r="K22" s="12">
        <v>0</v>
      </c>
      <c r="L22" s="12">
        <v>0</v>
      </c>
      <c r="M22" s="12">
        <v>-1078</v>
      </c>
      <c r="N22" s="12">
        <v>9815</v>
      </c>
      <c r="O22" s="12">
        <v>12571</v>
      </c>
      <c r="P22" s="12">
        <v>-2634</v>
      </c>
      <c r="Q22" s="12">
        <v>2134</v>
      </c>
      <c r="R22" s="12">
        <v>340873</v>
      </c>
      <c r="S22" s="12">
        <v>103993.61483449861</v>
      </c>
      <c r="T22" s="12">
        <v>4265</v>
      </c>
      <c r="U22" s="12">
        <v>0</v>
      </c>
      <c r="V22" s="12">
        <v>0</v>
      </c>
      <c r="W22" s="12">
        <v>0</v>
      </c>
      <c r="X22" s="12">
        <v>163070</v>
      </c>
      <c r="Y22" s="12">
        <v>-9694.7399999983609</v>
      </c>
      <c r="Z22" s="12">
        <v>8183</v>
      </c>
      <c r="AA22" s="12">
        <v>755</v>
      </c>
      <c r="AB22" s="12">
        <v>104567.8515000008</v>
      </c>
      <c r="AC22" s="12">
        <v>6998.0679779052734</v>
      </c>
      <c r="AD22" s="12">
        <v>0</v>
      </c>
      <c r="AE22" s="12">
        <v>0</v>
      </c>
      <c r="AF22" s="12">
        <v>0</v>
      </c>
      <c r="AG22" s="12">
        <v>0</v>
      </c>
      <c r="AH22" s="51">
        <f t="shared" si="0"/>
        <v>19286716.439745169</v>
      </c>
      <c r="AJ22" s="14"/>
      <c r="AK22" s="15"/>
      <c r="AO22" s="15"/>
    </row>
    <row r="23" spans="1:41" x14ac:dyDescent="0.2">
      <c r="A23" s="34">
        <v>16</v>
      </c>
      <c r="B23" s="35" t="s">
        <v>19</v>
      </c>
      <c r="C23" s="45">
        <v>0.2913</v>
      </c>
      <c r="D23" s="37">
        <v>7385.55</v>
      </c>
      <c r="E23" s="37">
        <v>7433.6</v>
      </c>
      <c r="F23" s="38">
        <v>65661520.072254866</v>
      </c>
      <c r="G23" s="50">
        <v>0</v>
      </c>
      <c r="H23" s="12">
        <v>0</v>
      </c>
      <c r="I23" s="12">
        <v>1236</v>
      </c>
      <c r="J23" s="12">
        <v>-23834</v>
      </c>
      <c r="K23" s="12">
        <v>-14067</v>
      </c>
      <c r="L23" s="12">
        <v>0</v>
      </c>
      <c r="M23" s="12">
        <v>30102</v>
      </c>
      <c r="N23" s="12">
        <v>-1483</v>
      </c>
      <c r="O23" s="12">
        <v>129959</v>
      </c>
      <c r="P23" s="12">
        <v>-5772</v>
      </c>
      <c r="Q23" s="12">
        <v>17985</v>
      </c>
      <c r="R23" s="12">
        <v>338116</v>
      </c>
      <c r="S23" s="12">
        <v>334397.82294914871</v>
      </c>
      <c r="T23" s="12">
        <v>17740</v>
      </c>
      <c r="U23" s="12">
        <v>-1</v>
      </c>
      <c r="V23" s="12">
        <v>0</v>
      </c>
      <c r="W23" s="12">
        <v>0</v>
      </c>
      <c r="X23" s="12">
        <v>586478</v>
      </c>
      <c r="Y23" s="12">
        <v>24512.840000003576</v>
      </c>
      <c r="Z23" s="12">
        <v>19211</v>
      </c>
      <c r="AA23" s="12">
        <v>611</v>
      </c>
      <c r="AB23" s="12">
        <v>121991.83070719987</v>
      </c>
      <c r="AC23" s="12">
        <v>22502.512342438102</v>
      </c>
      <c r="AD23" s="12">
        <v>0</v>
      </c>
      <c r="AE23" s="12">
        <v>0</v>
      </c>
      <c r="AF23" s="12">
        <v>0</v>
      </c>
      <c r="AG23" s="12">
        <v>0</v>
      </c>
      <c r="AH23" s="51">
        <f t="shared" si="0"/>
        <v>67261206.078253642</v>
      </c>
      <c r="AJ23" s="14"/>
      <c r="AK23" s="15"/>
      <c r="AO23" s="15"/>
    </row>
    <row r="24" spans="1:41" x14ac:dyDescent="0.2">
      <c r="A24" s="34">
        <v>17</v>
      </c>
      <c r="B24" s="35" t="s">
        <v>20</v>
      </c>
      <c r="C24" s="45">
        <v>0.36130000000000001</v>
      </c>
      <c r="D24" s="37">
        <v>4089.85</v>
      </c>
      <c r="E24" s="37">
        <v>4125.1499999999996</v>
      </c>
      <c r="F24" s="38">
        <v>34878252.01152917</v>
      </c>
      <c r="G24" s="50">
        <v>0</v>
      </c>
      <c r="H24" s="12">
        <v>0</v>
      </c>
      <c r="I24" s="12">
        <v>621</v>
      </c>
      <c r="J24" s="12">
        <v>-45347</v>
      </c>
      <c r="K24" s="12">
        <v>0</v>
      </c>
      <c r="L24" s="12">
        <v>0</v>
      </c>
      <c r="M24" s="12">
        <v>974</v>
      </c>
      <c r="N24" s="12">
        <v>-8496</v>
      </c>
      <c r="O24" s="12">
        <v>28721</v>
      </c>
      <c r="P24" s="12">
        <v>7138</v>
      </c>
      <c r="Q24" s="12">
        <v>-1013</v>
      </c>
      <c r="R24" s="12">
        <v>231715</v>
      </c>
      <c r="S24" s="12">
        <v>244882.49165225029</v>
      </c>
      <c r="T24" s="12">
        <v>-399</v>
      </c>
      <c r="U24" s="12">
        <v>0</v>
      </c>
      <c r="V24" s="12">
        <v>0</v>
      </c>
      <c r="W24" s="12">
        <v>0</v>
      </c>
      <c r="X24" s="12">
        <v>613973</v>
      </c>
      <c r="Y24" s="12">
        <v>29350.19999999553</v>
      </c>
      <c r="Z24" s="12">
        <v>24039</v>
      </c>
      <c r="AA24" s="12">
        <v>-1173</v>
      </c>
      <c r="AB24" s="12">
        <v>51439.149878099561</v>
      </c>
      <c r="AC24" s="12">
        <v>16478.709140919149</v>
      </c>
      <c r="AD24" s="12">
        <v>0</v>
      </c>
      <c r="AE24" s="12">
        <v>0</v>
      </c>
      <c r="AF24" s="12">
        <v>0</v>
      </c>
      <c r="AG24" s="12">
        <v>0</v>
      </c>
      <c r="AH24" s="51">
        <f t="shared" si="0"/>
        <v>36071155.562200435</v>
      </c>
      <c r="AJ24" s="14"/>
      <c r="AK24" s="15"/>
      <c r="AO24" s="15"/>
    </row>
    <row r="25" spans="1:41" x14ac:dyDescent="0.2">
      <c r="A25" s="34">
        <v>18</v>
      </c>
      <c r="B25" s="35" t="s">
        <v>21</v>
      </c>
      <c r="C25" s="45">
        <v>0.26960000000000001</v>
      </c>
      <c r="D25" s="37">
        <v>3291.95</v>
      </c>
      <c r="E25" s="37">
        <v>3302.65</v>
      </c>
      <c r="F25" s="38">
        <v>33587186.236770831</v>
      </c>
      <c r="G25" s="50">
        <v>0</v>
      </c>
      <c r="H25" s="12">
        <v>0</v>
      </c>
      <c r="I25" s="12">
        <v>616</v>
      </c>
      <c r="J25" s="12">
        <v>-54587</v>
      </c>
      <c r="K25" s="12">
        <v>0</v>
      </c>
      <c r="L25" s="12">
        <v>0</v>
      </c>
      <c r="M25" s="12">
        <v>8360</v>
      </c>
      <c r="N25" s="12">
        <v>5926</v>
      </c>
      <c r="O25" s="12">
        <v>63556</v>
      </c>
      <c r="P25" s="12">
        <v>-5451</v>
      </c>
      <c r="Q25" s="12">
        <v>-8108</v>
      </c>
      <c r="R25" s="12">
        <v>83168</v>
      </c>
      <c r="S25" s="12">
        <v>146818.43972768635</v>
      </c>
      <c r="T25" s="12">
        <v>-2023</v>
      </c>
      <c r="U25" s="12">
        <v>0</v>
      </c>
      <c r="V25" s="12">
        <v>0</v>
      </c>
      <c r="W25" s="12">
        <v>0</v>
      </c>
      <c r="X25" s="12">
        <v>341903</v>
      </c>
      <c r="Y25" s="12">
        <v>-10439</v>
      </c>
      <c r="Z25" s="12">
        <v>-45283</v>
      </c>
      <c r="AA25" s="12">
        <v>-843</v>
      </c>
      <c r="AB25" s="12">
        <v>-67308.057814799249</v>
      </c>
      <c r="AC25" s="12">
        <v>9880.3253650888801</v>
      </c>
      <c r="AD25" s="12">
        <v>0</v>
      </c>
      <c r="AE25" s="12">
        <v>0</v>
      </c>
      <c r="AF25" s="12">
        <v>3186.4718418940902</v>
      </c>
      <c r="AG25" s="12">
        <v>0</v>
      </c>
      <c r="AH25" s="51">
        <f t="shared" si="0"/>
        <v>34056558.415890701</v>
      </c>
      <c r="AJ25" s="14"/>
      <c r="AK25" s="15"/>
      <c r="AO25" s="15"/>
    </row>
    <row r="26" spans="1:41" x14ac:dyDescent="0.2">
      <c r="A26" s="34">
        <v>19</v>
      </c>
      <c r="B26" s="35" t="s">
        <v>22</v>
      </c>
      <c r="C26" s="45">
        <v>0.58520000000000005</v>
      </c>
      <c r="D26" s="37">
        <v>482.75</v>
      </c>
      <c r="E26" s="37">
        <v>511</v>
      </c>
      <c r="F26" s="38">
        <v>4923587.6333177872</v>
      </c>
      <c r="G26" s="50">
        <v>0</v>
      </c>
      <c r="H26" s="12">
        <v>0</v>
      </c>
      <c r="I26" s="12">
        <v>63</v>
      </c>
      <c r="J26" s="12">
        <v>4650</v>
      </c>
      <c r="K26" s="12">
        <v>0</v>
      </c>
      <c r="L26" s="12">
        <v>0</v>
      </c>
      <c r="M26" s="12">
        <v>45928</v>
      </c>
      <c r="N26" s="12">
        <v>6256</v>
      </c>
      <c r="O26" s="12">
        <v>20833</v>
      </c>
      <c r="P26" s="12">
        <v>4712</v>
      </c>
      <c r="Q26" s="12">
        <v>-658</v>
      </c>
      <c r="R26" s="12">
        <v>153333</v>
      </c>
      <c r="S26" s="12">
        <v>64160.587865706533</v>
      </c>
      <c r="T26" s="12">
        <v>-153</v>
      </c>
      <c r="U26" s="12">
        <v>0</v>
      </c>
      <c r="V26" s="12">
        <v>0</v>
      </c>
      <c r="W26" s="12">
        <v>0</v>
      </c>
      <c r="X26" s="12">
        <v>25078</v>
      </c>
      <c r="Y26" s="12">
        <v>3281.0800000000745</v>
      </c>
      <c r="Z26" s="12">
        <v>2967</v>
      </c>
      <c r="AA26" s="12">
        <v>1910</v>
      </c>
      <c r="AB26" s="12">
        <v>27968.149249999784</v>
      </c>
      <c r="AC26" s="12">
        <v>4316.8032523076981</v>
      </c>
      <c r="AD26" s="12">
        <v>0</v>
      </c>
      <c r="AE26" s="12">
        <v>0</v>
      </c>
      <c r="AF26" s="12">
        <v>0</v>
      </c>
      <c r="AG26" s="12">
        <v>0</v>
      </c>
      <c r="AH26" s="51">
        <f t="shared" si="0"/>
        <v>5288233.2536858013</v>
      </c>
      <c r="AJ26" s="14"/>
      <c r="AK26" s="15"/>
      <c r="AO26" s="15"/>
    </row>
    <row r="27" spans="1:41" x14ac:dyDescent="0.2">
      <c r="A27" s="34">
        <v>20</v>
      </c>
      <c r="B27" s="35" t="s">
        <v>23</v>
      </c>
      <c r="C27" s="45">
        <v>0.25509999999999999</v>
      </c>
      <c r="D27" s="37">
        <v>1577.25</v>
      </c>
      <c r="E27" s="37">
        <v>1576.85</v>
      </c>
      <c r="F27" s="38">
        <v>17279441.41107887</v>
      </c>
      <c r="G27" s="50">
        <v>0</v>
      </c>
      <c r="H27" s="12">
        <v>0</v>
      </c>
      <c r="I27" s="12">
        <v>310</v>
      </c>
      <c r="J27" s="12">
        <v>-30619</v>
      </c>
      <c r="K27" s="12">
        <v>0</v>
      </c>
      <c r="L27" s="12">
        <v>0</v>
      </c>
      <c r="M27" s="12">
        <v>0</v>
      </c>
      <c r="N27" s="12">
        <v>9682</v>
      </c>
      <c r="O27" s="12">
        <v>-7396</v>
      </c>
      <c r="P27" s="12">
        <v>-11</v>
      </c>
      <c r="Q27" s="12">
        <v>-2363</v>
      </c>
      <c r="R27" s="12">
        <v>-5126</v>
      </c>
      <c r="S27" s="12">
        <v>67069.820901643485</v>
      </c>
      <c r="T27" s="12">
        <v>-2043</v>
      </c>
      <c r="U27" s="12">
        <v>0</v>
      </c>
      <c r="V27" s="12">
        <v>0</v>
      </c>
      <c r="W27" s="12">
        <v>0</v>
      </c>
      <c r="X27" s="12">
        <v>12453</v>
      </c>
      <c r="Y27" s="12">
        <v>0</v>
      </c>
      <c r="Z27" s="12">
        <v>13330</v>
      </c>
      <c r="AA27" s="12">
        <v>-256</v>
      </c>
      <c r="AB27" s="12">
        <v>65063.290500000119</v>
      </c>
      <c r="AC27" s="12">
        <v>4513.1663517542183</v>
      </c>
      <c r="AD27" s="12">
        <v>0</v>
      </c>
      <c r="AE27" s="12">
        <v>0</v>
      </c>
      <c r="AF27" s="12">
        <v>36947.628240816295</v>
      </c>
      <c r="AG27" s="12">
        <v>0</v>
      </c>
      <c r="AH27" s="51">
        <f t="shared" si="0"/>
        <v>17440996.317073084</v>
      </c>
      <c r="AJ27" s="14"/>
      <c r="AK27" s="15"/>
      <c r="AO27" s="15"/>
    </row>
    <row r="28" spans="1:41" x14ac:dyDescent="0.2">
      <c r="A28" s="34">
        <v>21</v>
      </c>
      <c r="B28" s="35" t="s">
        <v>24</v>
      </c>
      <c r="C28" s="45">
        <v>0.35460000000000003</v>
      </c>
      <c r="D28" s="37">
        <v>62065.1</v>
      </c>
      <c r="E28" s="37">
        <v>62839.75</v>
      </c>
      <c r="F28" s="38">
        <v>474614879.91562885</v>
      </c>
      <c r="G28" s="50">
        <v>0</v>
      </c>
      <c r="H28" s="12">
        <v>34458</v>
      </c>
      <c r="I28" s="12">
        <v>9156</v>
      </c>
      <c r="J28" s="12">
        <v>-397936</v>
      </c>
      <c r="K28" s="12">
        <v>73088</v>
      </c>
      <c r="L28" s="12">
        <v>0</v>
      </c>
      <c r="M28" s="12">
        <v>17777</v>
      </c>
      <c r="N28" s="12">
        <v>20129</v>
      </c>
      <c r="O28" s="12">
        <v>1354627</v>
      </c>
      <c r="P28" s="12">
        <v>34076</v>
      </c>
      <c r="Q28" s="12">
        <v>369520</v>
      </c>
      <c r="R28" s="12">
        <v>4799396</v>
      </c>
      <c r="S28" s="12">
        <v>3139399.4368091226</v>
      </c>
      <c r="T28" s="12">
        <v>31180</v>
      </c>
      <c r="U28" s="12">
        <v>0</v>
      </c>
      <c r="V28" s="12">
        <v>0</v>
      </c>
      <c r="W28" s="12">
        <v>26000</v>
      </c>
      <c r="X28" s="12">
        <v>-4261969</v>
      </c>
      <c r="Y28" s="12">
        <v>354010.57999998331</v>
      </c>
      <c r="Z28" s="12">
        <v>-17854</v>
      </c>
      <c r="AA28" s="12">
        <v>14844</v>
      </c>
      <c r="AB28" s="12">
        <v>9790.1113240122795</v>
      </c>
      <c r="AC28" s="12">
        <v>211258.7023204565</v>
      </c>
      <c r="AD28" s="12">
        <v>0</v>
      </c>
      <c r="AE28" s="12">
        <v>84634</v>
      </c>
      <c r="AF28" s="12">
        <v>0</v>
      </c>
      <c r="AG28" s="12">
        <v>0</v>
      </c>
      <c r="AH28" s="51">
        <f t="shared" si="0"/>
        <v>480520464.74608243</v>
      </c>
      <c r="AJ28" s="14"/>
      <c r="AK28" s="15"/>
      <c r="AO28" s="15"/>
    </row>
    <row r="29" spans="1:41" x14ac:dyDescent="0.2">
      <c r="A29" s="34">
        <v>22</v>
      </c>
      <c r="B29" s="35" t="s">
        <v>25</v>
      </c>
      <c r="C29" s="45">
        <v>0.57279999999999998</v>
      </c>
      <c r="D29" s="37">
        <v>1774.95</v>
      </c>
      <c r="E29" s="37">
        <v>1854</v>
      </c>
      <c r="F29" s="38">
        <v>11563296.849265117</v>
      </c>
      <c r="G29" s="50">
        <v>0</v>
      </c>
      <c r="H29" s="12">
        <v>0</v>
      </c>
      <c r="I29" s="12">
        <v>190</v>
      </c>
      <c r="J29" s="12">
        <v>-14720</v>
      </c>
      <c r="K29" s="12">
        <v>0</v>
      </c>
      <c r="L29" s="12">
        <v>0</v>
      </c>
      <c r="M29" s="12">
        <v>11547</v>
      </c>
      <c r="N29" s="12">
        <v>7508</v>
      </c>
      <c r="O29" s="12">
        <v>-8233</v>
      </c>
      <c r="P29" s="12">
        <v>18</v>
      </c>
      <c r="Q29" s="12">
        <v>8314</v>
      </c>
      <c r="R29" s="12">
        <v>347328</v>
      </c>
      <c r="S29" s="12">
        <v>177177.44909919053</v>
      </c>
      <c r="T29" s="12">
        <v>-621</v>
      </c>
      <c r="U29" s="12">
        <v>0</v>
      </c>
      <c r="V29" s="12">
        <v>0</v>
      </c>
      <c r="W29" s="12">
        <v>0</v>
      </c>
      <c r="X29" s="12">
        <v>-8516</v>
      </c>
      <c r="Y29" s="12">
        <v>-11991.980000000447</v>
      </c>
      <c r="Z29" s="12">
        <v>0</v>
      </c>
      <c r="AA29" s="12">
        <v>-849</v>
      </c>
      <c r="AB29" s="12">
        <v>29756.188799999654</v>
      </c>
      <c r="AC29" s="12">
        <v>11922.789219507948</v>
      </c>
      <c r="AD29" s="12">
        <v>0</v>
      </c>
      <c r="AE29" s="12">
        <v>0</v>
      </c>
      <c r="AF29" s="12">
        <v>0</v>
      </c>
      <c r="AG29" s="12">
        <v>0</v>
      </c>
      <c r="AH29" s="51">
        <f t="shared" si="0"/>
        <v>12112127.296383815</v>
      </c>
      <c r="AJ29" s="14"/>
      <c r="AK29" s="15"/>
      <c r="AO29" s="15"/>
    </row>
    <row r="30" spans="1:41" x14ac:dyDescent="0.2">
      <c r="A30" s="34">
        <v>23</v>
      </c>
      <c r="B30" s="35" t="s">
        <v>26</v>
      </c>
      <c r="C30" s="45">
        <v>0.3362</v>
      </c>
      <c r="D30" s="37">
        <v>473.65</v>
      </c>
      <c r="E30" s="37">
        <v>443.5</v>
      </c>
      <c r="F30" s="38">
        <v>6385212.8833826724</v>
      </c>
      <c r="G30" s="50">
        <v>0</v>
      </c>
      <c r="H30" s="12">
        <v>0</v>
      </c>
      <c r="I30" s="12">
        <v>101</v>
      </c>
      <c r="J30" s="12">
        <v>-14883</v>
      </c>
      <c r="K30" s="12">
        <v>0</v>
      </c>
      <c r="L30" s="12">
        <v>0</v>
      </c>
      <c r="M30" s="12">
        <v>6265</v>
      </c>
      <c r="N30" s="12">
        <v>239</v>
      </c>
      <c r="O30" s="12">
        <v>20158</v>
      </c>
      <c r="P30" s="12">
        <v>-5067</v>
      </c>
      <c r="Q30" s="12">
        <v>0</v>
      </c>
      <c r="R30" s="12">
        <v>-259215</v>
      </c>
      <c r="S30" s="12">
        <v>33101.439103084616</v>
      </c>
      <c r="T30" s="12">
        <v>253</v>
      </c>
      <c r="U30" s="12">
        <v>0</v>
      </c>
      <c r="V30" s="12">
        <v>0</v>
      </c>
      <c r="W30" s="12">
        <v>0</v>
      </c>
      <c r="X30" s="12">
        <v>-33292</v>
      </c>
      <c r="Y30" s="12">
        <v>-1752.9599999999627</v>
      </c>
      <c r="Z30" s="12">
        <v>-3381</v>
      </c>
      <c r="AA30" s="12">
        <v>-1168</v>
      </c>
      <c r="AB30" s="12">
        <v>3951.7132502999157</v>
      </c>
      <c r="AC30" s="12">
        <v>2227.4614732908085</v>
      </c>
      <c r="AD30" s="12">
        <v>0</v>
      </c>
      <c r="AE30" s="12">
        <v>0</v>
      </c>
      <c r="AF30" s="12">
        <v>164893.78593784943</v>
      </c>
      <c r="AG30" s="12">
        <v>0</v>
      </c>
      <c r="AH30" s="51">
        <f t="shared" si="0"/>
        <v>6297644.3231471973</v>
      </c>
      <c r="AJ30" s="14"/>
      <c r="AK30" s="15"/>
      <c r="AO30" s="15"/>
    </row>
    <row r="31" spans="1:41" x14ac:dyDescent="0.2">
      <c r="A31" s="34">
        <v>24</v>
      </c>
      <c r="B31" s="35" t="s">
        <v>27</v>
      </c>
      <c r="C31" s="45">
        <v>0.3594</v>
      </c>
      <c r="D31" s="37">
        <v>8264.65</v>
      </c>
      <c r="E31" s="37">
        <v>8138.8</v>
      </c>
      <c r="F31" s="38">
        <v>67559252.995135561</v>
      </c>
      <c r="G31" s="50">
        <v>0</v>
      </c>
      <c r="H31" s="12">
        <v>0</v>
      </c>
      <c r="I31" s="12">
        <v>1271</v>
      </c>
      <c r="J31" s="12">
        <v>-24526</v>
      </c>
      <c r="K31" s="12">
        <v>-3291</v>
      </c>
      <c r="L31" s="12">
        <v>0</v>
      </c>
      <c r="M31" s="12">
        <v>-23308</v>
      </c>
      <c r="N31" s="12">
        <v>-28927</v>
      </c>
      <c r="O31" s="12">
        <v>-230826</v>
      </c>
      <c r="P31" s="12">
        <v>11945</v>
      </c>
      <c r="Q31" s="12">
        <v>-115333</v>
      </c>
      <c r="R31" s="12">
        <v>-825466</v>
      </c>
      <c r="S31" s="12">
        <v>480233.10211329162</v>
      </c>
      <c r="T31" s="12">
        <v>3454</v>
      </c>
      <c r="U31" s="12">
        <v>-1</v>
      </c>
      <c r="V31" s="12">
        <v>0</v>
      </c>
      <c r="W31" s="12">
        <v>0</v>
      </c>
      <c r="X31" s="12">
        <v>-136384</v>
      </c>
      <c r="Y31" s="12">
        <v>44053.460000000894</v>
      </c>
      <c r="Z31" s="12">
        <v>-3085</v>
      </c>
      <c r="AA31" s="12">
        <v>3490</v>
      </c>
      <c r="AB31" s="12">
        <v>-84941.089205794036</v>
      </c>
      <c r="AC31" s="12">
        <v>32315.977137513459</v>
      </c>
      <c r="AD31" s="12">
        <v>0</v>
      </c>
      <c r="AE31" s="12">
        <v>0</v>
      </c>
      <c r="AF31" s="12">
        <v>511533.10673382133</v>
      </c>
      <c r="AG31" s="12">
        <v>0</v>
      </c>
      <c r="AH31" s="51">
        <f t="shared" si="0"/>
        <v>67171460.551914394</v>
      </c>
      <c r="AJ31" s="14"/>
      <c r="AK31" s="15"/>
      <c r="AO31" s="15"/>
    </row>
    <row r="32" spans="1:41" x14ac:dyDescent="0.2">
      <c r="A32" s="34">
        <v>25</v>
      </c>
      <c r="B32" s="35" t="s">
        <v>28</v>
      </c>
      <c r="C32" s="45">
        <v>0.30599999999999999</v>
      </c>
      <c r="D32" s="37">
        <v>1103.5</v>
      </c>
      <c r="E32" s="37">
        <v>1167.9000000000001</v>
      </c>
      <c r="F32" s="38">
        <v>14750218.575171348</v>
      </c>
      <c r="G32" s="50">
        <v>0</v>
      </c>
      <c r="H32" s="12">
        <v>-44431</v>
      </c>
      <c r="I32" s="12">
        <v>216</v>
      </c>
      <c r="J32" s="12">
        <v>-20747</v>
      </c>
      <c r="K32" s="12">
        <v>0</v>
      </c>
      <c r="L32" s="12">
        <v>0</v>
      </c>
      <c r="M32" s="12">
        <v>-1727</v>
      </c>
      <c r="N32" s="12">
        <v>-3010</v>
      </c>
      <c r="O32" s="12">
        <v>-34451</v>
      </c>
      <c r="P32" s="12">
        <v>7627</v>
      </c>
      <c r="Q32" s="12">
        <v>0</v>
      </c>
      <c r="R32" s="12">
        <v>613533</v>
      </c>
      <c r="S32" s="12">
        <v>61359.377807015553</v>
      </c>
      <c r="T32" s="12">
        <v>-38986</v>
      </c>
      <c r="U32" s="12">
        <v>0</v>
      </c>
      <c r="V32" s="12">
        <v>0</v>
      </c>
      <c r="W32" s="12">
        <v>0</v>
      </c>
      <c r="X32" s="12">
        <v>-34808</v>
      </c>
      <c r="Y32" s="12">
        <v>7523.339999999851</v>
      </c>
      <c r="Z32" s="12">
        <v>-119235</v>
      </c>
      <c r="AA32" s="12">
        <v>-425</v>
      </c>
      <c r="AB32" s="12">
        <v>28473.036419998854</v>
      </c>
      <c r="AC32" s="12">
        <v>4129.6138430386782</v>
      </c>
      <c r="AD32" s="12">
        <v>0</v>
      </c>
      <c r="AE32" s="12">
        <v>34285</v>
      </c>
      <c r="AF32" s="12">
        <v>0</v>
      </c>
      <c r="AG32" s="12">
        <v>0</v>
      </c>
      <c r="AH32" s="51">
        <f t="shared" si="0"/>
        <v>15209544.943241401</v>
      </c>
      <c r="AJ32" s="14"/>
      <c r="AK32" s="15"/>
      <c r="AO32" s="15"/>
    </row>
    <row r="33" spans="1:41" x14ac:dyDescent="0.2">
      <c r="A33" s="34">
        <v>26</v>
      </c>
      <c r="B33" s="35" t="s">
        <v>29</v>
      </c>
      <c r="C33" s="45">
        <v>0.2301</v>
      </c>
      <c r="D33" s="37">
        <v>1881.2</v>
      </c>
      <c r="E33" s="37">
        <v>1852.35</v>
      </c>
      <c r="F33" s="38">
        <v>21197328.11375127</v>
      </c>
      <c r="G33" s="50">
        <v>0</v>
      </c>
      <c r="H33" s="12">
        <v>0</v>
      </c>
      <c r="I33" s="12">
        <v>381</v>
      </c>
      <c r="J33" s="12">
        <v>-46031</v>
      </c>
      <c r="K33" s="12">
        <v>0</v>
      </c>
      <c r="L33" s="12">
        <v>0</v>
      </c>
      <c r="M33" s="12">
        <v>-2390</v>
      </c>
      <c r="N33" s="12">
        <v>14622</v>
      </c>
      <c r="O33" s="12">
        <v>-9892</v>
      </c>
      <c r="P33" s="12">
        <v>-11450</v>
      </c>
      <c r="Q33" s="12">
        <v>0</v>
      </c>
      <c r="R33" s="12">
        <v>-264351</v>
      </c>
      <c r="S33" s="12">
        <v>68047.967269338667</v>
      </c>
      <c r="T33" s="12">
        <v>36949</v>
      </c>
      <c r="U33" s="12">
        <v>0</v>
      </c>
      <c r="V33" s="12">
        <v>0</v>
      </c>
      <c r="W33" s="12">
        <v>0</v>
      </c>
      <c r="X33" s="12">
        <v>32178</v>
      </c>
      <c r="Y33" s="12">
        <v>-32916.179999999702</v>
      </c>
      <c r="Z33" s="12">
        <v>-23496</v>
      </c>
      <c r="AA33" s="12">
        <v>-207</v>
      </c>
      <c r="AB33" s="12">
        <v>175402.46750000119</v>
      </c>
      <c r="AC33" s="12">
        <v>4579.653509516269</v>
      </c>
      <c r="AD33" s="12">
        <v>0</v>
      </c>
      <c r="AE33" s="12">
        <v>0</v>
      </c>
      <c r="AF33" s="12">
        <v>215490.42709396034</v>
      </c>
      <c r="AG33" s="12">
        <v>0</v>
      </c>
      <c r="AH33" s="51">
        <f t="shared" si="0"/>
        <v>21354245.449124087</v>
      </c>
      <c r="AJ33" s="14"/>
      <c r="AK33" s="15"/>
      <c r="AO33" s="15"/>
    </row>
    <row r="34" spans="1:41" x14ac:dyDescent="0.2">
      <c r="A34" s="34">
        <v>27</v>
      </c>
      <c r="B34" s="35" t="s">
        <v>30</v>
      </c>
      <c r="C34" s="45">
        <v>0.29120000000000001</v>
      </c>
      <c r="D34" s="37">
        <v>4061.5</v>
      </c>
      <c r="E34" s="37">
        <v>4129</v>
      </c>
      <c r="F34" s="38">
        <v>39511092.982557327</v>
      </c>
      <c r="G34" s="50">
        <v>0</v>
      </c>
      <c r="H34" s="12">
        <v>0</v>
      </c>
      <c r="I34" s="12">
        <v>727</v>
      </c>
      <c r="J34" s="12">
        <v>-82108</v>
      </c>
      <c r="K34" s="12">
        <v>0</v>
      </c>
      <c r="L34" s="12">
        <v>0</v>
      </c>
      <c r="M34" s="12">
        <v>14625</v>
      </c>
      <c r="N34" s="12">
        <v>65347</v>
      </c>
      <c r="O34" s="12">
        <v>-128321</v>
      </c>
      <c r="P34" s="12">
        <v>7920</v>
      </c>
      <c r="Q34" s="12">
        <v>13489</v>
      </c>
      <c r="R34" s="12">
        <v>531134</v>
      </c>
      <c r="S34" s="12">
        <v>178711.01541055739</v>
      </c>
      <c r="T34" s="12">
        <v>-714</v>
      </c>
      <c r="U34" s="12">
        <v>1</v>
      </c>
      <c r="V34" s="12">
        <v>0</v>
      </c>
      <c r="W34" s="12">
        <v>0</v>
      </c>
      <c r="X34" s="12">
        <v>-11850</v>
      </c>
      <c r="Y34" s="12">
        <v>7694.9399999976158</v>
      </c>
      <c r="Z34" s="12">
        <v>39774</v>
      </c>
      <c r="AA34" s="12">
        <v>-2055</v>
      </c>
      <c r="AB34" s="12">
        <v>64956.712563998997</v>
      </c>
      <c r="AC34" s="12">
        <v>12025.900880523026</v>
      </c>
      <c r="AD34" s="12">
        <v>0</v>
      </c>
      <c r="AE34" s="12">
        <v>0</v>
      </c>
      <c r="AF34" s="12">
        <v>0</v>
      </c>
      <c r="AG34" s="12">
        <v>0</v>
      </c>
      <c r="AH34" s="51">
        <f t="shared" si="0"/>
        <v>40222450.551412404</v>
      </c>
      <c r="AJ34" s="14"/>
      <c r="AK34" s="15"/>
      <c r="AO34" s="15"/>
    </row>
    <row r="35" spans="1:41" x14ac:dyDescent="0.2">
      <c r="A35" s="34">
        <v>28</v>
      </c>
      <c r="B35" s="35" t="s">
        <v>31</v>
      </c>
      <c r="C35" s="45">
        <v>0.46750000000000003</v>
      </c>
      <c r="D35" s="37">
        <v>1327.3</v>
      </c>
      <c r="E35" s="37">
        <v>1131</v>
      </c>
      <c r="F35" s="38">
        <v>12544923.900929224</v>
      </c>
      <c r="G35" s="50">
        <v>0</v>
      </c>
      <c r="H35" s="12">
        <v>0</v>
      </c>
      <c r="I35" s="12">
        <v>198</v>
      </c>
      <c r="J35" s="12">
        <v>-19898</v>
      </c>
      <c r="K35" s="12">
        <v>0</v>
      </c>
      <c r="L35" s="12">
        <v>0</v>
      </c>
      <c r="M35" s="12">
        <v>0</v>
      </c>
      <c r="N35" s="12">
        <v>1463</v>
      </c>
      <c r="O35" s="12">
        <v>26744</v>
      </c>
      <c r="P35" s="12">
        <v>-23944</v>
      </c>
      <c r="Q35" s="12">
        <v>-4223</v>
      </c>
      <c r="R35" s="12">
        <v>-1344737</v>
      </c>
      <c r="S35" s="12">
        <v>94923.927527606487</v>
      </c>
      <c r="T35" s="12">
        <v>128</v>
      </c>
      <c r="U35" s="12">
        <v>0</v>
      </c>
      <c r="V35" s="12">
        <v>0</v>
      </c>
      <c r="W35" s="12">
        <v>0</v>
      </c>
      <c r="X35" s="12">
        <v>-227009</v>
      </c>
      <c r="Y35" s="12">
        <v>8572.2999999988824</v>
      </c>
      <c r="Z35" s="12">
        <v>-166092</v>
      </c>
      <c r="AA35" s="12">
        <v>268</v>
      </c>
      <c r="AB35" s="12">
        <v>0</v>
      </c>
      <c r="AC35" s="12">
        <v>6387.497470561415</v>
      </c>
      <c r="AD35" s="12">
        <v>0</v>
      </c>
      <c r="AE35" s="12">
        <v>0</v>
      </c>
      <c r="AF35" s="12">
        <v>770643.68904523365</v>
      </c>
      <c r="AG35" s="12">
        <v>0</v>
      </c>
      <c r="AH35" s="51">
        <f t="shared" si="0"/>
        <v>11668349.314972624</v>
      </c>
      <c r="AJ35" s="14"/>
      <c r="AK35" s="15"/>
      <c r="AO35" s="15"/>
    </row>
    <row r="36" spans="1:41" x14ac:dyDescent="0.2">
      <c r="A36" s="34">
        <v>29</v>
      </c>
      <c r="B36" s="35" t="s">
        <v>32</v>
      </c>
      <c r="C36" s="45">
        <v>0.6532</v>
      </c>
      <c r="D36" s="37">
        <v>170527.85</v>
      </c>
      <c r="E36" s="37">
        <v>171943.5</v>
      </c>
      <c r="F36" s="38">
        <v>921005025.97123778</v>
      </c>
      <c r="G36" s="50">
        <v>0</v>
      </c>
      <c r="H36" s="12">
        <v>-71974</v>
      </c>
      <c r="I36" s="12">
        <v>-73065</v>
      </c>
      <c r="J36" s="12">
        <v>1515780</v>
      </c>
      <c r="K36" s="12">
        <v>26024.02999997139</v>
      </c>
      <c r="L36" s="12">
        <v>0</v>
      </c>
      <c r="M36" s="12">
        <v>-3866</v>
      </c>
      <c r="N36" s="12">
        <v>-106904</v>
      </c>
      <c r="O36" s="12">
        <v>-1286883</v>
      </c>
      <c r="P36" s="12">
        <v>36021</v>
      </c>
      <c r="Q36" s="12">
        <v>-92983</v>
      </c>
      <c r="R36" s="12">
        <v>5235945</v>
      </c>
      <c r="S36" s="12">
        <v>17852540.491781354</v>
      </c>
      <c r="T36" s="12">
        <v>-122963</v>
      </c>
      <c r="U36" s="12">
        <v>0</v>
      </c>
      <c r="V36" s="12">
        <v>0</v>
      </c>
      <c r="W36" s="12">
        <v>26000</v>
      </c>
      <c r="X36" s="12">
        <v>3332119</v>
      </c>
      <c r="Y36" s="12">
        <v>368529.91999995708</v>
      </c>
      <c r="Z36" s="12">
        <v>-1222300</v>
      </c>
      <c r="AA36" s="12">
        <v>-36229</v>
      </c>
      <c r="AB36" s="12">
        <v>-114554.5289747715</v>
      </c>
      <c r="AC36" s="12">
        <v>1201345.2412310839</v>
      </c>
      <c r="AD36" s="12">
        <v>0</v>
      </c>
      <c r="AE36" s="12">
        <v>245349</v>
      </c>
      <c r="AF36" s="12">
        <v>0</v>
      </c>
      <c r="AG36" s="12">
        <v>0</v>
      </c>
      <c r="AH36" s="51">
        <f t="shared" si="0"/>
        <v>947712958.12527537</v>
      </c>
      <c r="AJ36" s="14"/>
      <c r="AK36" s="15"/>
      <c r="AO36" s="15"/>
    </row>
    <row r="37" spans="1:41" x14ac:dyDescent="0.2">
      <c r="A37" s="34">
        <v>30</v>
      </c>
      <c r="B37" s="35" t="s">
        <v>33</v>
      </c>
      <c r="C37" s="45">
        <v>0.58240000000000003</v>
      </c>
      <c r="D37" s="37">
        <v>10630.45</v>
      </c>
      <c r="E37" s="37">
        <v>10577.75</v>
      </c>
      <c r="F37" s="38">
        <v>64198572.715774484</v>
      </c>
      <c r="G37" s="50">
        <v>0</v>
      </c>
      <c r="H37" s="12">
        <v>22746</v>
      </c>
      <c r="I37" s="12">
        <v>1092</v>
      </c>
      <c r="J37" s="12">
        <v>-110319</v>
      </c>
      <c r="K37" s="12">
        <v>0</v>
      </c>
      <c r="L37" s="12">
        <v>0</v>
      </c>
      <c r="M37" s="12">
        <v>63419</v>
      </c>
      <c r="N37" s="12">
        <v>21281</v>
      </c>
      <c r="O37" s="12">
        <v>-13657</v>
      </c>
      <c r="P37" s="12">
        <v>-4950</v>
      </c>
      <c r="Q37" s="12">
        <v>29802</v>
      </c>
      <c r="R37" s="12">
        <v>-231006</v>
      </c>
      <c r="S37" s="12">
        <v>1014715.9571685046</v>
      </c>
      <c r="T37" s="12">
        <v>-7628</v>
      </c>
      <c r="U37" s="12">
        <v>0</v>
      </c>
      <c r="V37" s="12">
        <v>0</v>
      </c>
      <c r="W37" s="12">
        <v>0</v>
      </c>
      <c r="X37" s="12">
        <v>-127740</v>
      </c>
      <c r="Y37" s="12">
        <v>-56715.559999994934</v>
      </c>
      <c r="Z37" s="12">
        <v>-104097</v>
      </c>
      <c r="AA37" s="12">
        <v>0</v>
      </c>
      <c r="AB37" s="12">
        <v>73875.504196800292</v>
      </c>
      <c r="AC37" s="12">
        <v>68282.972078628838</v>
      </c>
      <c r="AD37" s="12">
        <v>0</v>
      </c>
      <c r="AE37" s="12">
        <v>32198</v>
      </c>
      <c r="AF37" s="12">
        <v>0</v>
      </c>
      <c r="AG37" s="12">
        <v>0</v>
      </c>
      <c r="AH37" s="51">
        <f t="shared" si="0"/>
        <v>64869872.589218423</v>
      </c>
      <c r="AJ37" s="14"/>
      <c r="AK37" s="15"/>
      <c r="AO37" s="15"/>
    </row>
    <row r="38" spans="1:41" x14ac:dyDescent="0.2">
      <c r="A38" s="34">
        <v>31</v>
      </c>
      <c r="B38" s="35" t="s">
        <v>34</v>
      </c>
      <c r="C38" s="45">
        <v>0.3513</v>
      </c>
      <c r="D38" s="37">
        <v>1641.55</v>
      </c>
      <c r="E38" s="37">
        <v>1680.5</v>
      </c>
      <c r="F38" s="38">
        <v>15488643.913738674</v>
      </c>
      <c r="G38" s="50">
        <v>0</v>
      </c>
      <c r="H38" s="12">
        <v>0</v>
      </c>
      <c r="I38" s="12">
        <v>274</v>
      </c>
      <c r="J38" s="12">
        <v>-29089</v>
      </c>
      <c r="K38" s="12">
        <v>0</v>
      </c>
      <c r="L38" s="12">
        <v>0</v>
      </c>
      <c r="M38" s="12">
        <v>31449</v>
      </c>
      <c r="N38" s="12">
        <v>6349</v>
      </c>
      <c r="O38" s="12">
        <v>-9850</v>
      </c>
      <c r="P38" s="12">
        <v>-239</v>
      </c>
      <c r="Q38" s="12">
        <v>-1029</v>
      </c>
      <c r="R38" s="12">
        <v>274267</v>
      </c>
      <c r="S38" s="12">
        <v>111239.66495424323</v>
      </c>
      <c r="T38" s="12">
        <v>-12573</v>
      </c>
      <c r="U38" s="12">
        <v>-1</v>
      </c>
      <c r="V38" s="12">
        <v>0</v>
      </c>
      <c r="W38" s="12">
        <v>0</v>
      </c>
      <c r="X38" s="12">
        <v>16267</v>
      </c>
      <c r="Y38" s="12">
        <v>-8965.4399999994785</v>
      </c>
      <c r="Z38" s="12">
        <v>10124</v>
      </c>
      <c r="AA38" s="12">
        <v>-941</v>
      </c>
      <c r="AB38" s="12">
        <v>-26596.797305000946</v>
      </c>
      <c r="AC38" s="12">
        <v>7485.2607089709491</v>
      </c>
      <c r="AD38" s="12">
        <v>0</v>
      </c>
      <c r="AE38" s="12">
        <v>0</v>
      </c>
      <c r="AF38" s="12">
        <v>0</v>
      </c>
      <c r="AG38" s="12">
        <v>0</v>
      </c>
      <c r="AH38" s="51">
        <f t="shared" si="0"/>
        <v>15856814.602096887</v>
      </c>
      <c r="AJ38" s="14"/>
      <c r="AK38" s="15"/>
      <c r="AO38" s="15"/>
    </row>
    <row r="39" spans="1:41" x14ac:dyDescent="0.2">
      <c r="A39" s="34">
        <v>32</v>
      </c>
      <c r="B39" s="35" t="s">
        <v>35</v>
      </c>
      <c r="C39" s="45">
        <v>0.4027</v>
      </c>
      <c r="D39" s="37">
        <v>3200.3</v>
      </c>
      <c r="E39" s="37">
        <v>3359.3</v>
      </c>
      <c r="F39" s="38">
        <v>26779856.666755985</v>
      </c>
      <c r="G39" s="50">
        <v>0</v>
      </c>
      <c r="H39" s="12">
        <v>-82674</v>
      </c>
      <c r="I39" s="12">
        <v>457</v>
      </c>
      <c r="J39" s="12">
        <v>-82583</v>
      </c>
      <c r="K39" s="12">
        <v>0</v>
      </c>
      <c r="L39" s="12">
        <v>0</v>
      </c>
      <c r="M39" s="12">
        <v>49970</v>
      </c>
      <c r="N39" s="12">
        <v>-1960</v>
      </c>
      <c r="O39" s="12">
        <v>29650</v>
      </c>
      <c r="P39" s="12">
        <v>9008</v>
      </c>
      <c r="Q39" s="12">
        <v>28420</v>
      </c>
      <c r="R39" s="12">
        <v>963776</v>
      </c>
      <c r="S39" s="12">
        <v>222692.6054629907</v>
      </c>
      <c r="T39" s="12">
        <v>-3259</v>
      </c>
      <c r="U39" s="12">
        <v>0</v>
      </c>
      <c r="V39" s="12">
        <v>0</v>
      </c>
      <c r="W39" s="12">
        <v>-26000</v>
      </c>
      <c r="X39" s="12">
        <v>-9986</v>
      </c>
      <c r="Y39" s="12">
        <v>1270.2799999974668</v>
      </c>
      <c r="Z39" s="12">
        <v>112871</v>
      </c>
      <c r="AA39" s="12">
        <v>0</v>
      </c>
      <c r="AB39" s="12">
        <v>-4566.1554180011153</v>
      </c>
      <c r="AC39" s="12">
        <v>14984.604123488069</v>
      </c>
      <c r="AD39" s="12">
        <v>0</v>
      </c>
      <c r="AE39" s="12">
        <v>54752</v>
      </c>
      <c r="AF39" s="12">
        <v>0</v>
      </c>
      <c r="AG39" s="12">
        <v>0</v>
      </c>
      <c r="AH39" s="51">
        <f t="shared" si="0"/>
        <v>28056680.000924461</v>
      </c>
      <c r="AJ39" s="14"/>
      <c r="AK39" s="15"/>
      <c r="AO39" s="15"/>
    </row>
    <row r="40" spans="1:41" x14ac:dyDescent="0.2">
      <c r="A40" s="34">
        <v>33</v>
      </c>
      <c r="B40" s="35" t="s">
        <v>36</v>
      </c>
      <c r="C40" s="45">
        <v>0.3982</v>
      </c>
      <c r="D40" s="37">
        <v>5841.95</v>
      </c>
      <c r="E40" s="37">
        <v>5868.8</v>
      </c>
      <c r="F40" s="38">
        <v>50184734.569130078</v>
      </c>
      <c r="G40" s="50">
        <v>0</v>
      </c>
      <c r="H40" s="12">
        <v>0</v>
      </c>
      <c r="I40" s="12">
        <v>859</v>
      </c>
      <c r="J40" s="12">
        <v>-69713</v>
      </c>
      <c r="K40" s="12">
        <v>0.39999999850988388</v>
      </c>
      <c r="L40" s="12">
        <v>0</v>
      </c>
      <c r="M40" s="12">
        <v>-9886</v>
      </c>
      <c r="N40" s="12">
        <v>-15430</v>
      </c>
      <c r="O40" s="12">
        <v>-29873</v>
      </c>
      <c r="P40" s="12">
        <v>-6724</v>
      </c>
      <c r="Q40" s="12">
        <v>2864</v>
      </c>
      <c r="R40" s="12">
        <v>166321</v>
      </c>
      <c r="S40" s="12">
        <v>443565.51004784554</v>
      </c>
      <c r="T40" s="12">
        <v>945</v>
      </c>
      <c r="U40" s="12">
        <v>0</v>
      </c>
      <c r="V40" s="12">
        <v>0</v>
      </c>
      <c r="W40" s="12">
        <v>-52000</v>
      </c>
      <c r="X40" s="12">
        <v>65396</v>
      </c>
      <c r="Y40" s="12">
        <v>36759.79999999702</v>
      </c>
      <c r="Z40" s="12">
        <v>8731</v>
      </c>
      <c r="AA40" s="12">
        <v>-2351</v>
      </c>
      <c r="AB40" s="12">
        <v>-94012.72509150207</v>
      </c>
      <c r="AC40" s="12">
        <v>29849.128219179809</v>
      </c>
      <c r="AD40" s="12">
        <v>0</v>
      </c>
      <c r="AE40" s="12">
        <v>0</v>
      </c>
      <c r="AF40" s="12">
        <v>0</v>
      </c>
      <c r="AG40" s="12">
        <v>0</v>
      </c>
      <c r="AH40" s="51">
        <f t="shared" ref="AH40:AH71" si="1">SUM(F40:AG40)</f>
        <v>50660035.682305597</v>
      </c>
      <c r="AJ40" s="14"/>
      <c r="AK40" s="15"/>
      <c r="AO40" s="15"/>
    </row>
    <row r="41" spans="1:41" x14ac:dyDescent="0.2">
      <c r="A41" s="34">
        <v>34</v>
      </c>
      <c r="B41" s="35" t="s">
        <v>37</v>
      </c>
      <c r="C41" s="45">
        <v>0.41410000000000002</v>
      </c>
      <c r="D41" s="37">
        <v>13731.95</v>
      </c>
      <c r="E41" s="37">
        <v>13699.55</v>
      </c>
      <c r="F41" s="38">
        <v>104083618.54457618</v>
      </c>
      <c r="G41" s="50">
        <v>0</v>
      </c>
      <c r="H41" s="12">
        <v>0</v>
      </c>
      <c r="I41" s="12">
        <v>1949</v>
      </c>
      <c r="J41" s="12">
        <v>-181697</v>
      </c>
      <c r="K41" s="12">
        <v>10219</v>
      </c>
      <c r="L41" s="12">
        <v>0</v>
      </c>
      <c r="M41" s="12">
        <v>11398</v>
      </c>
      <c r="N41" s="12">
        <v>13551</v>
      </c>
      <c r="O41" s="12">
        <v>-37638</v>
      </c>
      <c r="P41" s="12">
        <v>-6936</v>
      </c>
      <c r="Q41" s="12">
        <v>15205</v>
      </c>
      <c r="R41" s="12">
        <v>-207139</v>
      </c>
      <c r="S41" s="12">
        <v>893133.97795902193</v>
      </c>
      <c r="T41" s="12">
        <v>-46008</v>
      </c>
      <c r="U41" s="12">
        <v>0</v>
      </c>
      <c r="V41" s="12">
        <v>0</v>
      </c>
      <c r="W41" s="12">
        <v>26000</v>
      </c>
      <c r="X41" s="12">
        <v>-938030</v>
      </c>
      <c r="Y41" s="12">
        <v>81060.100000008941</v>
      </c>
      <c r="Z41" s="12">
        <v>13597</v>
      </c>
      <c r="AA41" s="12">
        <v>-269</v>
      </c>
      <c r="AB41" s="12">
        <v>-732668.23591920733</v>
      </c>
      <c r="AC41" s="12">
        <v>60101.245778158307</v>
      </c>
      <c r="AD41" s="12">
        <v>0</v>
      </c>
      <c r="AE41" s="12">
        <v>0</v>
      </c>
      <c r="AF41" s="12">
        <v>0</v>
      </c>
      <c r="AG41" s="12">
        <v>0</v>
      </c>
      <c r="AH41" s="51">
        <f t="shared" si="1"/>
        <v>103059447.63239416</v>
      </c>
      <c r="AJ41" s="14"/>
      <c r="AK41" s="15"/>
      <c r="AO41" s="15"/>
    </row>
    <row r="42" spans="1:41" x14ac:dyDescent="0.2">
      <c r="A42" s="34">
        <v>35</v>
      </c>
      <c r="B42" s="35" t="s">
        <v>38</v>
      </c>
      <c r="C42" s="45">
        <v>0.27910000000000001</v>
      </c>
      <c r="D42" s="37">
        <v>3392.2</v>
      </c>
      <c r="E42" s="37">
        <v>3358.2</v>
      </c>
      <c r="F42" s="38">
        <v>32083528.235325113</v>
      </c>
      <c r="G42" s="50">
        <v>0</v>
      </c>
      <c r="H42" s="12">
        <v>0</v>
      </c>
      <c r="I42" s="12">
        <v>608</v>
      </c>
      <c r="J42" s="12">
        <v>-40408</v>
      </c>
      <c r="K42" s="12">
        <v>0</v>
      </c>
      <c r="L42" s="12">
        <v>0</v>
      </c>
      <c r="M42" s="12">
        <v>-15374</v>
      </c>
      <c r="N42" s="12">
        <v>12699</v>
      </c>
      <c r="O42" s="12">
        <v>-7579</v>
      </c>
      <c r="P42" s="12">
        <v>-13351</v>
      </c>
      <c r="Q42" s="12">
        <v>-4573</v>
      </c>
      <c r="R42" s="12">
        <v>-265968</v>
      </c>
      <c r="S42" s="12">
        <v>100254.36024422199</v>
      </c>
      <c r="T42" s="12">
        <v>799</v>
      </c>
      <c r="U42" s="12">
        <v>0</v>
      </c>
      <c r="V42" s="12">
        <v>0</v>
      </c>
      <c r="W42" s="12">
        <v>0</v>
      </c>
      <c r="X42" s="12">
        <v>-78338</v>
      </c>
      <c r="Y42" s="12">
        <v>-15307.379999998957</v>
      </c>
      <c r="Z42" s="12">
        <v>-10496</v>
      </c>
      <c r="AA42" s="12">
        <v>-1022</v>
      </c>
      <c r="AB42" s="12">
        <v>-57901.059847347438</v>
      </c>
      <c r="AC42" s="12">
        <v>6746.0132871679962</v>
      </c>
      <c r="AD42" s="12">
        <v>0</v>
      </c>
      <c r="AE42" s="12">
        <v>0</v>
      </c>
      <c r="AF42" s="12">
        <v>203821.2013387531</v>
      </c>
      <c r="AG42" s="12">
        <v>0</v>
      </c>
      <c r="AH42" s="51">
        <f t="shared" si="1"/>
        <v>31898138.37034791</v>
      </c>
      <c r="AJ42" s="14"/>
      <c r="AK42" s="15"/>
      <c r="AO42" s="15"/>
    </row>
    <row r="43" spans="1:41" x14ac:dyDescent="0.2">
      <c r="A43" s="34">
        <v>36</v>
      </c>
      <c r="B43" s="35" t="s">
        <v>39</v>
      </c>
      <c r="C43" s="45">
        <v>0.39750000000000002</v>
      </c>
      <c r="D43" s="37">
        <v>4783.6000000000004</v>
      </c>
      <c r="E43" s="37">
        <v>4889.3</v>
      </c>
      <c r="F43" s="38">
        <v>36921382.772456221</v>
      </c>
      <c r="G43" s="50">
        <v>0</v>
      </c>
      <c r="H43" s="12">
        <v>0</v>
      </c>
      <c r="I43" s="12">
        <v>657</v>
      </c>
      <c r="J43" s="12">
        <v>-78800</v>
      </c>
      <c r="K43" s="12">
        <v>0</v>
      </c>
      <c r="L43" s="12">
        <v>0</v>
      </c>
      <c r="M43" s="12">
        <v>3434</v>
      </c>
      <c r="N43" s="12">
        <v>4847</v>
      </c>
      <c r="O43" s="12">
        <v>40112</v>
      </c>
      <c r="P43" s="12">
        <v>4540</v>
      </c>
      <c r="Q43" s="12">
        <v>955</v>
      </c>
      <c r="R43" s="12">
        <v>621890</v>
      </c>
      <c r="S43" s="12">
        <v>311087.41338349134</v>
      </c>
      <c r="T43" s="12">
        <v>165</v>
      </c>
      <c r="U43" s="12">
        <v>0</v>
      </c>
      <c r="V43" s="12">
        <v>0</v>
      </c>
      <c r="W43" s="12">
        <v>0</v>
      </c>
      <c r="X43" s="12">
        <v>141016</v>
      </c>
      <c r="Y43" s="12">
        <v>2322.7600000053644</v>
      </c>
      <c r="Z43" s="12">
        <v>26203</v>
      </c>
      <c r="AA43" s="12">
        <v>-1406</v>
      </c>
      <c r="AB43" s="12">
        <v>35642.607336245477</v>
      </c>
      <c r="AC43" s="12">
        <v>20933.924531288445</v>
      </c>
      <c r="AD43" s="12">
        <v>0</v>
      </c>
      <c r="AE43" s="12">
        <v>0</v>
      </c>
      <c r="AF43" s="12">
        <v>0</v>
      </c>
      <c r="AG43" s="12">
        <v>0</v>
      </c>
      <c r="AH43" s="51">
        <f t="shared" si="1"/>
        <v>38054982.477707252</v>
      </c>
      <c r="AJ43" s="14"/>
      <c r="AK43" s="15"/>
      <c r="AO43" s="15"/>
    </row>
    <row r="44" spans="1:41" x14ac:dyDescent="0.2">
      <c r="A44" s="34">
        <v>37</v>
      </c>
      <c r="B44" s="35" t="s">
        <v>40</v>
      </c>
      <c r="C44" s="45">
        <v>0.8</v>
      </c>
      <c r="D44" s="37">
        <v>2493.6999999999998</v>
      </c>
      <c r="E44" s="37">
        <v>2535</v>
      </c>
      <c r="F44" s="38">
        <v>10455183.398181759</v>
      </c>
      <c r="G44" s="50">
        <v>0</v>
      </c>
      <c r="H44" s="12">
        <v>0</v>
      </c>
      <c r="I44" s="12">
        <v>122</v>
      </c>
      <c r="J44" s="12">
        <v>-5979</v>
      </c>
      <c r="K44" s="12">
        <v>0</v>
      </c>
      <c r="L44" s="12">
        <v>0</v>
      </c>
      <c r="M44" s="12">
        <v>14089</v>
      </c>
      <c r="N44" s="12">
        <v>2600</v>
      </c>
      <c r="O44" s="12">
        <v>3154</v>
      </c>
      <c r="P44" s="12">
        <v>715</v>
      </c>
      <c r="Q44" s="12">
        <v>-1268</v>
      </c>
      <c r="R44" s="12">
        <v>83752</v>
      </c>
      <c r="S44" s="12">
        <v>367670.26580108888</v>
      </c>
      <c r="T44" s="12">
        <v>-741</v>
      </c>
      <c r="U44" s="12">
        <v>0</v>
      </c>
      <c r="V44" s="12">
        <v>0</v>
      </c>
      <c r="W44" s="12">
        <v>0</v>
      </c>
      <c r="X44" s="12">
        <v>58513</v>
      </c>
      <c r="Y44" s="12">
        <v>2213.4199999999255</v>
      </c>
      <c r="Z44" s="12">
        <v>4125</v>
      </c>
      <c r="AA44" s="12">
        <v>-1699</v>
      </c>
      <c r="AB44" s="12">
        <v>1441.3052000012249</v>
      </c>
      <c r="AC44" s="12">
        <v>24741.909905238077</v>
      </c>
      <c r="AD44" s="12">
        <v>0</v>
      </c>
      <c r="AE44" s="12">
        <v>0</v>
      </c>
      <c r="AF44" s="12">
        <v>0</v>
      </c>
      <c r="AG44" s="12">
        <v>0</v>
      </c>
      <c r="AH44" s="51">
        <f t="shared" si="1"/>
        <v>11008633.299088087</v>
      </c>
      <c r="AJ44" s="14"/>
      <c r="AK44" s="15"/>
      <c r="AO44" s="15"/>
    </row>
    <row r="45" spans="1:41" x14ac:dyDescent="0.2">
      <c r="A45" s="34">
        <v>38</v>
      </c>
      <c r="B45" s="35" t="s">
        <v>41</v>
      </c>
      <c r="C45" s="45">
        <v>0.35260000000000002</v>
      </c>
      <c r="D45" s="37">
        <v>1469.95</v>
      </c>
      <c r="E45" s="37">
        <v>1491.7</v>
      </c>
      <c r="F45" s="38">
        <v>15428881.150024252</v>
      </c>
      <c r="G45" s="50">
        <v>0</v>
      </c>
      <c r="H45" s="12">
        <v>0</v>
      </c>
      <c r="I45" s="12">
        <v>265</v>
      </c>
      <c r="J45" s="12">
        <v>-41127</v>
      </c>
      <c r="K45" s="12">
        <v>0</v>
      </c>
      <c r="L45" s="12">
        <v>0</v>
      </c>
      <c r="M45" s="12">
        <v>7811</v>
      </c>
      <c r="N45" s="12">
        <v>11650</v>
      </c>
      <c r="O45" s="12">
        <v>56334</v>
      </c>
      <c r="P45" s="12">
        <v>4668</v>
      </c>
      <c r="Q45" s="12">
        <v>5134</v>
      </c>
      <c r="R45" s="12">
        <v>172450</v>
      </c>
      <c r="S45" s="12">
        <v>94865.870223082602</v>
      </c>
      <c r="T45" s="12">
        <v>10278</v>
      </c>
      <c r="U45" s="12">
        <v>0</v>
      </c>
      <c r="V45" s="12">
        <v>0</v>
      </c>
      <c r="W45" s="12">
        <v>0</v>
      </c>
      <c r="X45" s="12">
        <v>-59528</v>
      </c>
      <c r="Y45" s="12">
        <v>1468.2799999993294</v>
      </c>
      <c r="Z45" s="12">
        <v>-4970</v>
      </c>
      <c r="AA45" s="12">
        <v>-342</v>
      </c>
      <c r="AB45" s="12">
        <v>44864.858844000846</v>
      </c>
      <c r="AC45" s="12">
        <v>6383.740875730291</v>
      </c>
      <c r="AD45" s="12">
        <v>0</v>
      </c>
      <c r="AE45" s="12">
        <v>0</v>
      </c>
      <c r="AF45" s="12">
        <v>0</v>
      </c>
      <c r="AG45" s="12">
        <v>0</v>
      </c>
      <c r="AH45" s="51">
        <f t="shared" si="1"/>
        <v>15739086.899967065</v>
      </c>
      <c r="AJ45" s="14"/>
      <c r="AK45" s="15"/>
      <c r="AO45" s="15"/>
    </row>
    <row r="46" spans="1:41" x14ac:dyDescent="0.2">
      <c r="A46" s="34">
        <v>39</v>
      </c>
      <c r="B46" s="35" t="s">
        <v>42</v>
      </c>
      <c r="C46" s="45">
        <v>0.35049999999999998</v>
      </c>
      <c r="D46" s="37">
        <v>2786.2</v>
      </c>
      <c r="E46" s="37">
        <v>2739.05</v>
      </c>
      <c r="F46" s="38">
        <v>24449736.560577836</v>
      </c>
      <c r="G46" s="50">
        <v>0</v>
      </c>
      <c r="H46" s="12">
        <v>0</v>
      </c>
      <c r="I46" s="12">
        <v>439</v>
      </c>
      <c r="J46" s="12">
        <v>-2427</v>
      </c>
      <c r="K46" s="12">
        <v>0</v>
      </c>
      <c r="L46" s="12">
        <v>0</v>
      </c>
      <c r="M46" s="12">
        <v>-31890</v>
      </c>
      <c r="N46" s="12">
        <v>8534</v>
      </c>
      <c r="O46" s="12">
        <v>-8345</v>
      </c>
      <c r="P46" s="12">
        <v>9826</v>
      </c>
      <c r="Q46" s="12">
        <v>-23693</v>
      </c>
      <c r="R46" s="12">
        <v>-319999</v>
      </c>
      <c r="S46" s="12">
        <v>178361.09367931262</v>
      </c>
      <c r="T46" s="12">
        <v>3001</v>
      </c>
      <c r="U46" s="12">
        <v>0</v>
      </c>
      <c r="V46" s="12">
        <v>0</v>
      </c>
      <c r="W46" s="12">
        <v>0</v>
      </c>
      <c r="X46" s="12">
        <v>-27145</v>
      </c>
      <c r="Y46" s="12">
        <v>6274.6199999973178</v>
      </c>
      <c r="Z46" s="12">
        <v>-1890</v>
      </c>
      <c r="AA46" s="12">
        <v>-1314</v>
      </c>
      <c r="AB46" s="12">
        <v>18918.077430002391</v>
      </c>
      <c r="AC46" s="12">
        <v>12002.685490157455</v>
      </c>
      <c r="AD46" s="12">
        <v>0</v>
      </c>
      <c r="AE46" s="12">
        <v>0</v>
      </c>
      <c r="AF46" s="12">
        <v>204036.12740895897</v>
      </c>
      <c r="AG46" s="12">
        <v>0</v>
      </c>
      <c r="AH46" s="51">
        <f t="shared" si="1"/>
        <v>24474426.164586265</v>
      </c>
      <c r="AJ46" s="14"/>
      <c r="AK46" s="15"/>
      <c r="AO46" s="15"/>
    </row>
    <row r="47" spans="1:41" x14ac:dyDescent="0.2">
      <c r="A47" s="34">
        <v>40</v>
      </c>
      <c r="B47" s="35" t="s">
        <v>43</v>
      </c>
      <c r="C47" s="45">
        <v>0.40670000000000001</v>
      </c>
      <c r="D47" s="37">
        <v>1079.2</v>
      </c>
      <c r="E47" s="37">
        <v>1085.8499999999999</v>
      </c>
      <c r="F47" s="38">
        <v>10885887.841900241</v>
      </c>
      <c r="G47" s="50">
        <v>0</v>
      </c>
      <c r="H47" s="12">
        <v>0</v>
      </c>
      <c r="I47" s="12">
        <v>169</v>
      </c>
      <c r="J47" s="12">
        <v>2217</v>
      </c>
      <c r="K47" s="12">
        <v>11</v>
      </c>
      <c r="L47" s="12">
        <v>0</v>
      </c>
      <c r="M47" s="12">
        <v>-4814</v>
      </c>
      <c r="N47" s="12">
        <v>1432</v>
      </c>
      <c r="O47" s="12">
        <v>84197</v>
      </c>
      <c r="P47" s="12">
        <v>-2410</v>
      </c>
      <c r="Q47" s="12">
        <v>-941</v>
      </c>
      <c r="R47" s="12">
        <v>45793.999999998137</v>
      </c>
      <c r="S47" s="12">
        <v>80476.61143306084</v>
      </c>
      <c r="T47" s="12">
        <v>-29128</v>
      </c>
      <c r="U47" s="12">
        <v>0</v>
      </c>
      <c r="V47" s="12">
        <v>0</v>
      </c>
      <c r="W47" s="12">
        <v>0</v>
      </c>
      <c r="X47" s="12">
        <v>-104148</v>
      </c>
      <c r="Y47" s="12">
        <v>9744.2399999983609</v>
      </c>
      <c r="Z47" s="12">
        <v>-141</v>
      </c>
      <c r="AA47" s="12">
        <v>0</v>
      </c>
      <c r="AB47" s="12">
        <v>0</v>
      </c>
      <c r="AC47" s="12">
        <v>5415.6405189707875</v>
      </c>
      <c r="AD47" s="12">
        <v>0</v>
      </c>
      <c r="AE47" s="12">
        <v>0</v>
      </c>
      <c r="AF47" s="12">
        <v>0</v>
      </c>
      <c r="AG47" s="12">
        <v>0</v>
      </c>
      <c r="AH47" s="51">
        <f t="shared" si="1"/>
        <v>10973762.333852269</v>
      </c>
      <c r="AJ47" s="14"/>
      <c r="AK47" s="15"/>
      <c r="AO47" s="15"/>
    </row>
    <row r="48" spans="1:41" x14ac:dyDescent="0.2">
      <c r="A48" s="34">
        <v>41</v>
      </c>
      <c r="B48" s="35" t="s">
        <v>44</v>
      </c>
      <c r="C48" s="45">
        <v>0.30380000000000001</v>
      </c>
      <c r="D48" s="37">
        <v>4181.8999999999996</v>
      </c>
      <c r="E48" s="37">
        <v>4226.55</v>
      </c>
      <c r="F48" s="38">
        <v>45174481.866216913</v>
      </c>
      <c r="G48" s="50">
        <v>0</v>
      </c>
      <c r="H48" s="12">
        <v>0</v>
      </c>
      <c r="I48" s="12">
        <v>778</v>
      </c>
      <c r="J48" s="12">
        <v>-91054</v>
      </c>
      <c r="K48" s="12">
        <v>-173</v>
      </c>
      <c r="L48" s="12">
        <v>0</v>
      </c>
      <c r="M48" s="12">
        <v>9106</v>
      </c>
      <c r="N48" s="12">
        <v>70337</v>
      </c>
      <c r="O48" s="12">
        <v>33746</v>
      </c>
      <c r="P48" s="12">
        <v>-2818</v>
      </c>
      <c r="Q48" s="12">
        <v>-2761</v>
      </c>
      <c r="R48" s="12">
        <v>366340</v>
      </c>
      <c r="S48" s="12">
        <v>224098.38502629101</v>
      </c>
      <c r="T48" s="12">
        <v>-41426</v>
      </c>
      <c r="U48" s="12">
        <v>0</v>
      </c>
      <c r="V48" s="12">
        <v>0</v>
      </c>
      <c r="W48" s="12">
        <v>0</v>
      </c>
      <c r="X48" s="12">
        <v>494661</v>
      </c>
      <c r="Y48" s="12">
        <v>-86068.620000004768</v>
      </c>
      <c r="Z48" s="12">
        <v>60347</v>
      </c>
      <c r="AA48" s="12">
        <v>-5394</v>
      </c>
      <c r="AB48" s="12">
        <v>48081.061868004501</v>
      </c>
      <c r="AC48" s="12">
        <v>15079.378022111952</v>
      </c>
      <c r="AD48" s="12">
        <v>0</v>
      </c>
      <c r="AE48" s="12">
        <v>0</v>
      </c>
      <c r="AF48" s="12">
        <v>0</v>
      </c>
      <c r="AG48" s="12">
        <v>0</v>
      </c>
      <c r="AH48" s="51">
        <f t="shared" si="1"/>
        <v>46267361.071133316</v>
      </c>
      <c r="AJ48" s="14"/>
      <c r="AK48" s="15"/>
      <c r="AO48" s="15"/>
    </row>
    <row r="49" spans="1:41" x14ac:dyDescent="0.2">
      <c r="A49" s="34">
        <v>42</v>
      </c>
      <c r="B49" s="35" t="s">
        <v>45</v>
      </c>
      <c r="C49" s="45">
        <v>0.47410000000000002</v>
      </c>
      <c r="D49" s="37">
        <v>16376.6</v>
      </c>
      <c r="E49" s="37">
        <v>16611</v>
      </c>
      <c r="F49" s="38">
        <v>107635984.14607055</v>
      </c>
      <c r="G49" s="50">
        <v>0</v>
      </c>
      <c r="H49" s="12">
        <v>0</v>
      </c>
      <c r="I49" s="12">
        <v>2011</v>
      </c>
      <c r="J49" s="12">
        <v>-62886</v>
      </c>
      <c r="K49" s="12">
        <v>4448</v>
      </c>
      <c r="L49" s="12">
        <v>0</v>
      </c>
      <c r="M49" s="12">
        <v>-115726</v>
      </c>
      <c r="N49" s="12">
        <v>44462</v>
      </c>
      <c r="O49" s="12">
        <v>182432</v>
      </c>
      <c r="P49" s="12">
        <v>1957</v>
      </c>
      <c r="Q49" s="12">
        <v>0</v>
      </c>
      <c r="R49" s="12">
        <v>1202471</v>
      </c>
      <c r="S49" s="12">
        <v>1242485.0432811379</v>
      </c>
      <c r="T49" s="12">
        <v>55588</v>
      </c>
      <c r="U49" s="12">
        <v>0</v>
      </c>
      <c r="V49" s="12">
        <v>0</v>
      </c>
      <c r="W49" s="12">
        <v>0</v>
      </c>
      <c r="X49" s="12">
        <v>-422016</v>
      </c>
      <c r="Y49" s="12">
        <v>43197</v>
      </c>
      <c r="Z49" s="12">
        <v>-5520</v>
      </c>
      <c r="AA49" s="12">
        <v>-4546</v>
      </c>
      <c r="AB49" s="12">
        <v>85802.912107497454</v>
      </c>
      <c r="AC49" s="12">
        <v>83610.384759128094</v>
      </c>
      <c r="AD49" s="12">
        <v>0</v>
      </c>
      <c r="AE49" s="12">
        <v>0</v>
      </c>
      <c r="AF49" s="12">
        <v>0</v>
      </c>
      <c r="AG49" s="12">
        <v>0</v>
      </c>
      <c r="AH49" s="51">
        <f t="shared" si="1"/>
        <v>109973754.48621832</v>
      </c>
      <c r="AJ49" s="14"/>
      <c r="AK49" s="15"/>
      <c r="AO49" s="15"/>
    </row>
    <row r="50" spans="1:41" x14ac:dyDescent="0.2">
      <c r="A50" s="34">
        <v>43</v>
      </c>
      <c r="B50" s="35" t="s">
        <v>46</v>
      </c>
      <c r="C50" s="45">
        <v>0.42970000000000003</v>
      </c>
      <c r="D50" s="37">
        <v>48630.6</v>
      </c>
      <c r="E50" s="37">
        <v>49021</v>
      </c>
      <c r="F50" s="38">
        <v>357028640.90545505</v>
      </c>
      <c r="G50" s="50">
        <v>0</v>
      </c>
      <c r="H50" s="12">
        <v>0</v>
      </c>
      <c r="I50" s="12">
        <v>6551</v>
      </c>
      <c r="J50" s="12">
        <v>-345238</v>
      </c>
      <c r="K50" s="12">
        <v>49595</v>
      </c>
      <c r="L50" s="12">
        <v>0</v>
      </c>
      <c r="M50" s="12">
        <v>75662</v>
      </c>
      <c r="N50" s="12">
        <v>127848</v>
      </c>
      <c r="O50" s="12">
        <v>472939</v>
      </c>
      <c r="P50" s="12">
        <v>23046</v>
      </c>
      <c r="Q50" s="12">
        <v>492046</v>
      </c>
      <c r="R50" s="12">
        <v>2196821</v>
      </c>
      <c r="S50" s="12">
        <v>3251400.5958808064</v>
      </c>
      <c r="T50" s="12">
        <v>124383</v>
      </c>
      <c r="U50" s="12">
        <v>-1</v>
      </c>
      <c r="V50" s="12">
        <v>0</v>
      </c>
      <c r="W50" s="12">
        <v>0</v>
      </c>
      <c r="X50" s="12">
        <v>-1764281</v>
      </c>
      <c r="Y50" s="12">
        <v>104466.78000003099</v>
      </c>
      <c r="Z50" s="12">
        <v>-38552</v>
      </c>
      <c r="AA50" s="12">
        <v>2484</v>
      </c>
      <c r="AB50" s="12">
        <v>-125474.66856002808</v>
      </c>
      <c r="AC50" s="12">
        <v>218795.6801609993</v>
      </c>
      <c r="AD50" s="12">
        <v>0</v>
      </c>
      <c r="AE50" s="12">
        <v>0</v>
      </c>
      <c r="AF50" s="12">
        <v>0</v>
      </c>
      <c r="AG50" s="12">
        <v>0</v>
      </c>
      <c r="AH50" s="51">
        <f t="shared" si="1"/>
        <v>361901132.29293686</v>
      </c>
      <c r="AJ50" s="14"/>
      <c r="AK50" s="15"/>
      <c r="AO50" s="15"/>
    </row>
    <row r="51" spans="1:41" x14ac:dyDescent="0.2">
      <c r="A51" s="34">
        <v>44</v>
      </c>
      <c r="B51" s="35" t="s">
        <v>47</v>
      </c>
      <c r="C51" s="45">
        <v>0.21790000000000001</v>
      </c>
      <c r="D51" s="37">
        <v>6656.75</v>
      </c>
      <c r="E51" s="37">
        <v>6612.2</v>
      </c>
      <c r="F51" s="38">
        <v>71719956.426325947</v>
      </c>
      <c r="G51" s="50">
        <v>0</v>
      </c>
      <c r="H51" s="12">
        <v>-19092</v>
      </c>
      <c r="I51" s="12">
        <v>-59175</v>
      </c>
      <c r="J51" s="12">
        <v>-105212</v>
      </c>
      <c r="K51" s="12">
        <v>20</v>
      </c>
      <c r="L51" s="12">
        <v>0</v>
      </c>
      <c r="M51" s="12">
        <v>-326</v>
      </c>
      <c r="N51" s="12">
        <v>-4172</v>
      </c>
      <c r="O51" s="12">
        <v>282269</v>
      </c>
      <c r="P51" s="12">
        <v>-8399</v>
      </c>
      <c r="Q51" s="12">
        <v>3721</v>
      </c>
      <c r="R51" s="12">
        <v>-396987</v>
      </c>
      <c r="S51" s="12">
        <v>235835.53021377325</v>
      </c>
      <c r="T51" s="12">
        <v>23491</v>
      </c>
      <c r="U51" s="12">
        <v>0</v>
      </c>
      <c r="V51" s="12">
        <v>0</v>
      </c>
      <c r="W51" s="12">
        <v>0</v>
      </c>
      <c r="X51" s="12">
        <v>241890</v>
      </c>
      <c r="Y51" s="12">
        <v>31634.239999994636</v>
      </c>
      <c r="Z51" s="12">
        <v>-184582</v>
      </c>
      <c r="AA51" s="12">
        <v>-1307</v>
      </c>
      <c r="AB51" s="12">
        <v>-298751.049209252</v>
      </c>
      <c r="AC51" s="12">
        <v>15870.538026899099</v>
      </c>
      <c r="AD51" s="12">
        <v>0</v>
      </c>
      <c r="AE51" s="12">
        <v>33173</v>
      </c>
      <c r="AF51" s="12">
        <v>449593.36022728682</v>
      </c>
      <c r="AG51" s="12">
        <v>0</v>
      </c>
      <c r="AH51" s="51">
        <f t="shared" si="1"/>
        <v>71959451.045584649</v>
      </c>
      <c r="AJ51" s="14"/>
      <c r="AK51" s="15"/>
      <c r="AO51" s="15"/>
    </row>
    <row r="52" spans="1:41" x14ac:dyDescent="0.2">
      <c r="A52" s="34">
        <v>45</v>
      </c>
      <c r="B52" s="35" t="s">
        <v>48</v>
      </c>
      <c r="C52" s="45">
        <v>0.77449999999999997</v>
      </c>
      <c r="D52" s="37">
        <v>170.15</v>
      </c>
      <c r="E52" s="37">
        <v>190</v>
      </c>
      <c r="F52" s="38">
        <v>3106729.4301204998</v>
      </c>
      <c r="G52" s="50">
        <v>0</v>
      </c>
      <c r="H52" s="12">
        <v>0</v>
      </c>
      <c r="I52" s="12">
        <v>19</v>
      </c>
      <c r="J52" s="12">
        <v>-1685</v>
      </c>
      <c r="K52" s="12">
        <v>0</v>
      </c>
      <c r="L52" s="12">
        <v>0</v>
      </c>
      <c r="M52" s="12">
        <v>0</v>
      </c>
      <c r="N52" s="12">
        <v>1885</v>
      </c>
      <c r="O52" s="12">
        <v>-1976</v>
      </c>
      <c r="P52" s="12">
        <v>832</v>
      </c>
      <c r="Q52" s="12">
        <v>0</v>
      </c>
      <c r="R52" s="12">
        <v>187270.00000000047</v>
      </c>
      <c r="S52" s="12">
        <v>10912.430113487411</v>
      </c>
      <c r="T52" s="12">
        <v>-128</v>
      </c>
      <c r="U52" s="12">
        <v>0</v>
      </c>
      <c r="V52" s="12">
        <v>0</v>
      </c>
      <c r="W52" s="12">
        <v>0</v>
      </c>
      <c r="X52" s="12">
        <v>0</v>
      </c>
      <c r="Y52" s="12">
        <v>790.90000000037253</v>
      </c>
      <c r="Z52" s="12">
        <v>0</v>
      </c>
      <c r="AA52" s="12">
        <v>0</v>
      </c>
      <c r="AB52" s="12">
        <v>8068.0517500001006</v>
      </c>
      <c r="AC52" s="12">
        <v>733.70656475750729</v>
      </c>
      <c r="AD52" s="12">
        <v>0</v>
      </c>
      <c r="AE52" s="12">
        <v>0</v>
      </c>
      <c r="AF52" s="12">
        <v>0</v>
      </c>
      <c r="AG52" s="12">
        <v>0</v>
      </c>
      <c r="AH52" s="51">
        <f t="shared" si="1"/>
        <v>3313451.5185487457</v>
      </c>
      <c r="AJ52" s="14"/>
      <c r="AK52" s="15"/>
      <c r="AO52" s="15"/>
    </row>
    <row r="53" spans="1:41" x14ac:dyDescent="0.2">
      <c r="A53" s="34">
        <v>46</v>
      </c>
      <c r="B53" s="35" t="s">
        <v>49</v>
      </c>
      <c r="C53" s="45">
        <v>0.38800000000000001</v>
      </c>
      <c r="D53" s="37">
        <v>5568.65</v>
      </c>
      <c r="E53" s="37">
        <v>5461.2</v>
      </c>
      <c r="F53" s="38">
        <v>43370326.774213001</v>
      </c>
      <c r="G53" s="50">
        <v>0</v>
      </c>
      <c r="H53" s="12">
        <v>0</v>
      </c>
      <c r="I53" s="12">
        <v>-557738</v>
      </c>
      <c r="J53" s="12">
        <v>-70894</v>
      </c>
      <c r="K53" s="12">
        <v>0</v>
      </c>
      <c r="L53" s="12">
        <v>0</v>
      </c>
      <c r="M53" s="12">
        <v>-1220</v>
      </c>
      <c r="N53" s="12">
        <v>37205</v>
      </c>
      <c r="O53" s="12">
        <v>-1430</v>
      </c>
      <c r="P53" s="12">
        <v>-2403</v>
      </c>
      <c r="Q53" s="12">
        <v>21873</v>
      </c>
      <c r="R53" s="12">
        <v>-663127</v>
      </c>
      <c r="S53" s="12">
        <v>329214.13942560554</v>
      </c>
      <c r="T53" s="12">
        <v>-2300</v>
      </c>
      <c r="U53" s="12">
        <v>1</v>
      </c>
      <c r="V53" s="12">
        <v>0</v>
      </c>
      <c r="W53" s="12">
        <v>0</v>
      </c>
      <c r="X53" s="12">
        <v>-40925</v>
      </c>
      <c r="Y53" s="12">
        <v>-61547.20000000298</v>
      </c>
      <c r="Z53" s="12">
        <v>-12037</v>
      </c>
      <c r="AA53" s="12">
        <v>-1401</v>
      </c>
      <c r="AB53" s="12">
        <v>8299.7637659981847</v>
      </c>
      <c r="AC53" s="12">
        <v>22153.078239910305</v>
      </c>
      <c r="AD53" s="12">
        <v>0</v>
      </c>
      <c r="AE53" s="12">
        <v>0</v>
      </c>
      <c r="AF53" s="12">
        <v>394879.98985401541</v>
      </c>
      <c r="AG53" s="12">
        <v>0</v>
      </c>
      <c r="AH53" s="51">
        <f t="shared" si="1"/>
        <v>42768930.545498528</v>
      </c>
      <c r="AJ53" s="14"/>
      <c r="AK53" s="15"/>
      <c r="AO53" s="15"/>
    </row>
    <row r="54" spans="1:41" x14ac:dyDescent="0.2">
      <c r="A54" s="34">
        <v>47</v>
      </c>
      <c r="B54" s="35" t="s">
        <v>50</v>
      </c>
      <c r="C54" s="45">
        <v>0.53310000000000002</v>
      </c>
      <c r="D54" s="37">
        <v>9878.2000000000007</v>
      </c>
      <c r="E54" s="37">
        <v>10129.049999999999</v>
      </c>
      <c r="F54" s="38">
        <v>61036615.574511126</v>
      </c>
      <c r="G54" s="50">
        <v>0</v>
      </c>
      <c r="H54" s="12">
        <v>0</v>
      </c>
      <c r="I54" s="12">
        <v>1094</v>
      </c>
      <c r="J54" s="12">
        <v>-24426</v>
      </c>
      <c r="K54" s="12">
        <v>0</v>
      </c>
      <c r="L54" s="12">
        <v>0</v>
      </c>
      <c r="M54" s="12">
        <v>-4753</v>
      </c>
      <c r="N54" s="12">
        <v>0</v>
      </c>
      <c r="O54" s="12">
        <v>150786</v>
      </c>
      <c r="P54" s="12">
        <v>10349</v>
      </c>
      <c r="Q54" s="12">
        <v>38506</v>
      </c>
      <c r="R54" s="12">
        <v>1172288</v>
      </c>
      <c r="S54" s="12">
        <v>860054.48811160028</v>
      </c>
      <c r="T54" s="12">
        <v>0</v>
      </c>
      <c r="U54" s="12">
        <v>0</v>
      </c>
      <c r="V54" s="12">
        <v>0</v>
      </c>
      <c r="W54" s="12">
        <v>0</v>
      </c>
      <c r="X54" s="12">
        <v>64782</v>
      </c>
      <c r="Y54" s="12">
        <v>0</v>
      </c>
      <c r="Z54" s="12">
        <v>44380</v>
      </c>
      <c r="AA54" s="12">
        <v>0</v>
      </c>
      <c r="AB54" s="12">
        <v>218125.05662430078</v>
      </c>
      <c r="AC54" s="12">
        <v>57874.727682001889</v>
      </c>
      <c r="AD54" s="12">
        <v>0</v>
      </c>
      <c r="AE54" s="12">
        <v>0</v>
      </c>
      <c r="AF54" s="12">
        <v>0</v>
      </c>
      <c r="AG54" s="12">
        <v>0</v>
      </c>
      <c r="AH54" s="51">
        <f t="shared" si="1"/>
        <v>63625675.846929029</v>
      </c>
      <c r="AJ54" s="14"/>
      <c r="AK54" s="15"/>
      <c r="AO54" s="15"/>
    </row>
    <row r="55" spans="1:41" x14ac:dyDescent="0.2">
      <c r="A55" s="34">
        <v>48</v>
      </c>
      <c r="B55" s="35" t="s">
        <v>51</v>
      </c>
      <c r="C55" s="45">
        <v>0.3805</v>
      </c>
      <c r="D55" s="37">
        <v>4345.8500000000004</v>
      </c>
      <c r="E55" s="37">
        <v>4329.6000000000004</v>
      </c>
      <c r="F55" s="38">
        <v>33546476.472759787</v>
      </c>
      <c r="G55" s="50">
        <v>0</v>
      </c>
      <c r="H55" s="12">
        <v>0</v>
      </c>
      <c r="I55" s="12">
        <v>621</v>
      </c>
      <c r="J55" s="12">
        <v>-60189</v>
      </c>
      <c r="K55" s="12">
        <v>0</v>
      </c>
      <c r="L55" s="12">
        <v>0</v>
      </c>
      <c r="M55" s="12">
        <v>-21514</v>
      </c>
      <c r="N55" s="12">
        <v>22356</v>
      </c>
      <c r="O55" s="12">
        <v>24240</v>
      </c>
      <c r="P55" s="12">
        <v>-7026</v>
      </c>
      <c r="Q55" s="12">
        <v>-19651</v>
      </c>
      <c r="R55" s="12">
        <v>-104489</v>
      </c>
      <c r="S55" s="12">
        <v>251309.29356819019</v>
      </c>
      <c r="T55" s="12">
        <v>-3297</v>
      </c>
      <c r="U55" s="12">
        <v>-1</v>
      </c>
      <c r="V55" s="12">
        <v>0</v>
      </c>
      <c r="W55" s="12">
        <v>0</v>
      </c>
      <c r="X55" s="12">
        <v>-139817</v>
      </c>
      <c r="Y55" s="12">
        <v>-14980.239999994636</v>
      </c>
      <c r="Z55" s="12">
        <v>-12820</v>
      </c>
      <c r="AA55" s="12">
        <v>4710</v>
      </c>
      <c r="AB55" s="12">
        <v>239157.88331399858</v>
      </c>
      <c r="AC55" s="12">
        <v>16910.792837917805</v>
      </c>
      <c r="AD55" s="12">
        <v>0</v>
      </c>
      <c r="AE55" s="12">
        <v>0</v>
      </c>
      <c r="AF55" s="12">
        <v>25997.252189069986</v>
      </c>
      <c r="AG55" s="12">
        <v>0</v>
      </c>
      <c r="AH55" s="51">
        <f t="shared" si="1"/>
        <v>33747994.454668969</v>
      </c>
      <c r="AJ55" s="14"/>
      <c r="AK55" s="15"/>
      <c r="AO55" s="15"/>
    </row>
    <row r="56" spans="1:41" x14ac:dyDescent="0.2">
      <c r="A56" s="34">
        <v>49</v>
      </c>
      <c r="B56" s="35" t="s">
        <v>52</v>
      </c>
      <c r="C56" s="45">
        <v>0.40749999999999997</v>
      </c>
      <c r="D56" s="37">
        <v>800.8</v>
      </c>
      <c r="E56" s="37">
        <v>789.8</v>
      </c>
      <c r="F56" s="38">
        <v>9002317.0101321023</v>
      </c>
      <c r="G56" s="50">
        <v>0</v>
      </c>
      <c r="H56" s="12">
        <v>0</v>
      </c>
      <c r="I56" s="12">
        <v>141</v>
      </c>
      <c r="J56" s="12">
        <v>4428</v>
      </c>
      <c r="K56" s="12">
        <v>0</v>
      </c>
      <c r="L56" s="12">
        <v>0</v>
      </c>
      <c r="M56" s="12">
        <v>-10756</v>
      </c>
      <c r="N56" s="12">
        <v>8193</v>
      </c>
      <c r="O56" s="12">
        <v>5190</v>
      </c>
      <c r="P56" s="12">
        <v>4303</v>
      </c>
      <c r="Q56" s="12">
        <v>0</v>
      </c>
      <c r="R56" s="12">
        <v>-81802</v>
      </c>
      <c r="S56" s="12">
        <v>52074.302523294464</v>
      </c>
      <c r="T56" s="12">
        <v>3931</v>
      </c>
      <c r="U56" s="12">
        <v>0</v>
      </c>
      <c r="V56" s="12">
        <v>0</v>
      </c>
      <c r="W56" s="12">
        <v>0</v>
      </c>
      <c r="X56" s="12">
        <v>-173345</v>
      </c>
      <c r="Y56" s="12">
        <v>0</v>
      </c>
      <c r="Z56" s="12">
        <v>-16063</v>
      </c>
      <c r="AA56" s="12">
        <v>-287</v>
      </c>
      <c r="AB56" s="12">
        <v>-3827.0952562503517</v>
      </c>
      <c r="AC56" s="12">
        <v>3504.3474311456084</v>
      </c>
      <c r="AD56" s="12">
        <v>0</v>
      </c>
      <c r="AE56" s="12">
        <v>0</v>
      </c>
      <c r="AF56" s="12">
        <v>37703.729893811047</v>
      </c>
      <c r="AG56" s="12">
        <v>0</v>
      </c>
      <c r="AH56" s="51">
        <f t="shared" si="1"/>
        <v>8835705.2947241031</v>
      </c>
      <c r="AJ56" s="14"/>
      <c r="AK56" s="15"/>
      <c r="AO56" s="15"/>
    </row>
    <row r="57" spans="1:41" x14ac:dyDescent="0.2">
      <c r="A57" s="34">
        <v>50</v>
      </c>
      <c r="B57" s="35" t="s">
        <v>53</v>
      </c>
      <c r="C57" s="45">
        <v>0.30630000000000002</v>
      </c>
      <c r="D57" s="37">
        <v>1958.75</v>
      </c>
      <c r="E57" s="37">
        <v>2033</v>
      </c>
      <c r="F57" s="38">
        <v>18200913.318107378</v>
      </c>
      <c r="G57" s="50">
        <v>0</v>
      </c>
      <c r="H57" s="12">
        <v>0</v>
      </c>
      <c r="I57" s="12">
        <v>334</v>
      </c>
      <c r="J57" s="12">
        <v>-28514</v>
      </c>
      <c r="K57" s="12">
        <v>-0.48000000044703484</v>
      </c>
      <c r="L57" s="12">
        <v>0</v>
      </c>
      <c r="M57" s="12">
        <v>-12067</v>
      </c>
      <c r="N57" s="12">
        <v>1967</v>
      </c>
      <c r="O57" s="12">
        <v>1621</v>
      </c>
      <c r="P57" s="12">
        <v>2476</v>
      </c>
      <c r="Q57" s="12">
        <v>-2200</v>
      </c>
      <c r="R57" s="12">
        <v>531415</v>
      </c>
      <c r="S57" s="12">
        <v>93750.599458429962</v>
      </c>
      <c r="T57" s="12">
        <v>-37859</v>
      </c>
      <c r="U57" s="12">
        <v>0</v>
      </c>
      <c r="V57" s="12">
        <v>0</v>
      </c>
      <c r="W57" s="12">
        <v>0</v>
      </c>
      <c r="X57" s="12">
        <v>168160</v>
      </c>
      <c r="Y57" s="12">
        <v>-2647.480000000447</v>
      </c>
      <c r="Z57" s="12">
        <v>0</v>
      </c>
      <c r="AA57" s="12">
        <v>0</v>
      </c>
      <c r="AB57" s="12">
        <v>0</v>
      </c>
      <c r="AC57" s="12">
        <v>6308.3674126975238</v>
      </c>
      <c r="AD57" s="12">
        <v>0</v>
      </c>
      <c r="AE57" s="12">
        <v>0</v>
      </c>
      <c r="AF57" s="12">
        <v>0</v>
      </c>
      <c r="AG57" s="12">
        <v>0</v>
      </c>
      <c r="AH57" s="51">
        <f t="shared" si="1"/>
        <v>18923657.324978504</v>
      </c>
      <c r="AJ57" s="14"/>
      <c r="AK57" s="15"/>
      <c r="AO57" s="15"/>
    </row>
    <row r="58" spans="1:41" x14ac:dyDescent="0.2">
      <c r="A58" s="34">
        <v>51</v>
      </c>
      <c r="B58" s="35" t="s">
        <v>54</v>
      </c>
      <c r="C58" s="45">
        <v>0.8</v>
      </c>
      <c r="D58" s="37">
        <v>895.5</v>
      </c>
      <c r="E58" s="37">
        <v>945</v>
      </c>
      <c r="F58" s="38">
        <v>5313838.7177812634</v>
      </c>
      <c r="G58" s="50">
        <v>0</v>
      </c>
      <c r="H58" s="12">
        <v>0</v>
      </c>
      <c r="I58" s="12">
        <v>50</v>
      </c>
      <c r="J58" s="12">
        <v>-7474</v>
      </c>
      <c r="K58" s="12">
        <v>0</v>
      </c>
      <c r="L58" s="12">
        <v>0</v>
      </c>
      <c r="M58" s="12">
        <v>0</v>
      </c>
      <c r="N58" s="12">
        <v>205</v>
      </c>
      <c r="O58" s="12">
        <v>7592</v>
      </c>
      <c r="P58" s="12">
        <v>2230</v>
      </c>
      <c r="Q58" s="12">
        <v>318</v>
      </c>
      <c r="R58" s="12">
        <v>119014</v>
      </c>
      <c r="S58" s="12">
        <v>144644.84665572457</v>
      </c>
      <c r="T58" s="12">
        <v>-30</v>
      </c>
      <c r="U58" s="12">
        <v>0</v>
      </c>
      <c r="V58" s="12">
        <v>0</v>
      </c>
      <c r="W58" s="12">
        <v>0</v>
      </c>
      <c r="X58" s="12">
        <v>321822</v>
      </c>
      <c r="Y58" s="12">
        <v>-4991.5800000000745</v>
      </c>
      <c r="Z58" s="12">
        <v>8421</v>
      </c>
      <c r="AA58" s="12">
        <v>-743</v>
      </c>
      <c r="AB58" s="12">
        <v>-9987.7050000000745</v>
      </c>
      <c r="AC58" s="12">
        <v>9733.9036090709269</v>
      </c>
      <c r="AD58" s="12">
        <v>0</v>
      </c>
      <c r="AE58" s="12">
        <v>0</v>
      </c>
      <c r="AF58" s="12">
        <v>0</v>
      </c>
      <c r="AG58" s="12">
        <v>0</v>
      </c>
      <c r="AH58" s="51">
        <f t="shared" si="1"/>
        <v>5904643.1830460588</v>
      </c>
      <c r="AJ58" s="14"/>
      <c r="AK58" s="15"/>
      <c r="AO58" s="15"/>
    </row>
    <row r="59" spans="1:41" x14ac:dyDescent="0.2">
      <c r="A59" s="34">
        <v>52</v>
      </c>
      <c r="B59" s="35" t="s">
        <v>55</v>
      </c>
      <c r="C59" s="45">
        <v>0.1714</v>
      </c>
      <c r="D59" s="37">
        <v>2765.9</v>
      </c>
      <c r="E59" s="37">
        <v>2744.45</v>
      </c>
      <c r="F59" s="38">
        <v>33246781.766347073</v>
      </c>
      <c r="G59" s="50">
        <v>0</v>
      </c>
      <c r="H59" s="12">
        <v>0</v>
      </c>
      <c r="I59" s="12">
        <v>633</v>
      </c>
      <c r="J59" s="12">
        <v>-55733</v>
      </c>
      <c r="K59" s="12">
        <v>0</v>
      </c>
      <c r="L59" s="12">
        <v>0</v>
      </c>
      <c r="M59" s="12">
        <v>-40367</v>
      </c>
      <c r="N59" s="12">
        <v>-10449</v>
      </c>
      <c r="O59" s="12">
        <v>0</v>
      </c>
      <c r="P59" s="12">
        <v>-2954</v>
      </c>
      <c r="Q59" s="12">
        <v>-1314</v>
      </c>
      <c r="R59" s="12">
        <v>-221134</v>
      </c>
      <c r="S59" s="12">
        <v>79597.931935552508</v>
      </c>
      <c r="T59" s="12">
        <v>9070</v>
      </c>
      <c r="U59" s="12">
        <v>0</v>
      </c>
      <c r="V59" s="12">
        <v>0</v>
      </c>
      <c r="W59" s="12">
        <v>0</v>
      </c>
      <c r="X59" s="12">
        <v>-180083</v>
      </c>
      <c r="Y59" s="12">
        <v>-43119.120000001043</v>
      </c>
      <c r="Z59" s="12">
        <v>27382</v>
      </c>
      <c r="AA59" s="12">
        <v>-610</v>
      </c>
      <c r="AB59" s="12">
        <v>11554.151691000909</v>
      </c>
      <c r="AC59" s="12">
        <v>5356.4977671802044</v>
      </c>
      <c r="AD59" s="12">
        <v>0</v>
      </c>
      <c r="AE59" s="12">
        <v>0</v>
      </c>
      <c r="AF59" s="12">
        <v>255351.43936960399</v>
      </c>
      <c r="AG59" s="12">
        <v>0</v>
      </c>
      <c r="AH59" s="51">
        <f t="shared" si="1"/>
        <v>33079963.66711041</v>
      </c>
      <c r="AJ59" s="14"/>
      <c r="AK59" s="15"/>
      <c r="AO59" s="15"/>
    </row>
    <row r="60" spans="1:41" x14ac:dyDescent="0.2">
      <c r="A60" s="34">
        <v>53</v>
      </c>
      <c r="B60" s="35" t="s">
        <v>56</v>
      </c>
      <c r="C60" s="45">
        <v>0.54500000000000004</v>
      </c>
      <c r="D60" s="37">
        <v>82412.800000000003</v>
      </c>
      <c r="E60" s="37">
        <v>81354.75</v>
      </c>
      <c r="F60" s="38">
        <v>485895801.57772571</v>
      </c>
      <c r="G60" s="50">
        <v>0</v>
      </c>
      <c r="H60" s="12">
        <v>0</v>
      </c>
      <c r="I60" s="12">
        <v>9289</v>
      </c>
      <c r="J60" s="12">
        <v>-349188</v>
      </c>
      <c r="K60" s="12">
        <v>-105191</v>
      </c>
      <c r="L60" s="12">
        <v>0</v>
      </c>
      <c r="M60" s="12">
        <v>224674</v>
      </c>
      <c r="N60" s="12">
        <v>170752</v>
      </c>
      <c r="O60" s="12">
        <v>213108</v>
      </c>
      <c r="P60" s="12">
        <v>-11647</v>
      </c>
      <c r="Q60" s="12">
        <v>-218799</v>
      </c>
      <c r="R60" s="12">
        <v>-4858666</v>
      </c>
      <c r="S60" s="12">
        <v>6635212.1358811855</v>
      </c>
      <c r="T60" s="12">
        <v>127695</v>
      </c>
      <c r="U60" s="12">
        <v>0</v>
      </c>
      <c r="V60" s="12">
        <v>0</v>
      </c>
      <c r="W60" s="12">
        <v>52000</v>
      </c>
      <c r="X60" s="12">
        <v>-2674228</v>
      </c>
      <c r="Y60" s="12">
        <v>-269619.24000000954</v>
      </c>
      <c r="Z60" s="12">
        <v>-14211</v>
      </c>
      <c r="AA60" s="12">
        <v>-14440</v>
      </c>
      <c r="AB60" s="12">
        <v>188923.57575005293</v>
      </c>
      <c r="AC60" s="12">
        <v>446500.83856475353</v>
      </c>
      <c r="AD60" s="12">
        <v>0</v>
      </c>
      <c r="AE60" s="12">
        <v>0</v>
      </c>
      <c r="AF60" s="12">
        <v>0</v>
      </c>
      <c r="AG60" s="12">
        <v>0</v>
      </c>
      <c r="AH60" s="51">
        <f t="shared" si="1"/>
        <v>485447966.88792169</v>
      </c>
      <c r="AJ60" s="14"/>
      <c r="AK60" s="15"/>
      <c r="AO60" s="15"/>
    </row>
    <row r="61" spans="1:41" x14ac:dyDescent="0.2">
      <c r="A61" s="34">
        <v>54</v>
      </c>
      <c r="B61" s="35" t="s">
        <v>57</v>
      </c>
      <c r="C61" s="45">
        <v>0.52629999999999999</v>
      </c>
      <c r="D61" s="37">
        <v>4988.6499999999996</v>
      </c>
      <c r="E61" s="37">
        <v>4929.7</v>
      </c>
      <c r="F61" s="38">
        <v>33616463.954317264</v>
      </c>
      <c r="G61" s="50">
        <v>0</v>
      </c>
      <c r="H61" s="12">
        <v>0</v>
      </c>
      <c r="I61" s="12">
        <v>580</v>
      </c>
      <c r="J61" s="12">
        <v>-61954</v>
      </c>
      <c r="K61" s="12">
        <v>0</v>
      </c>
      <c r="L61" s="12">
        <v>0</v>
      </c>
      <c r="M61" s="12">
        <v>9156</v>
      </c>
      <c r="N61" s="12">
        <v>27206</v>
      </c>
      <c r="O61" s="12">
        <v>15491</v>
      </c>
      <c r="P61" s="12">
        <v>-7223</v>
      </c>
      <c r="Q61" s="12">
        <v>11268</v>
      </c>
      <c r="R61" s="12">
        <v>-298932</v>
      </c>
      <c r="S61" s="12">
        <v>389933.23466704786</v>
      </c>
      <c r="T61" s="12">
        <v>-38753</v>
      </c>
      <c r="U61" s="12">
        <v>-1</v>
      </c>
      <c r="V61" s="12">
        <v>0</v>
      </c>
      <c r="W61" s="12">
        <v>0</v>
      </c>
      <c r="X61" s="12">
        <v>-108667</v>
      </c>
      <c r="Y61" s="12">
        <v>-12310.979999996722</v>
      </c>
      <c r="Z61" s="12">
        <v>6747</v>
      </c>
      <c r="AA61" s="12">
        <v>0</v>
      </c>
      <c r="AB61" s="12">
        <v>229658.63524319977</v>
      </c>
      <c r="AC61" s="12">
        <v>26239.799828924239</v>
      </c>
      <c r="AD61" s="12">
        <v>0</v>
      </c>
      <c r="AE61" s="12">
        <v>0</v>
      </c>
      <c r="AF61" s="12">
        <v>0</v>
      </c>
      <c r="AG61" s="12">
        <v>0</v>
      </c>
      <c r="AH61" s="51">
        <f t="shared" si="1"/>
        <v>33804902.644056439</v>
      </c>
      <c r="AJ61" s="14"/>
      <c r="AK61" s="15"/>
      <c r="AO61" s="15"/>
    </row>
    <row r="62" spans="1:41" x14ac:dyDescent="0.2">
      <c r="A62" s="34">
        <v>55</v>
      </c>
      <c r="B62" s="35" t="s">
        <v>58</v>
      </c>
      <c r="C62" s="45">
        <v>0.26040000000000002</v>
      </c>
      <c r="D62" s="37">
        <v>1528.4</v>
      </c>
      <c r="E62" s="37">
        <v>1484.05</v>
      </c>
      <c r="F62" s="38">
        <v>17092555.088406473</v>
      </c>
      <c r="G62" s="50">
        <v>0</v>
      </c>
      <c r="H62" s="12">
        <v>0</v>
      </c>
      <c r="I62" s="12">
        <v>286</v>
      </c>
      <c r="J62" s="12">
        <v>-41456</v>
      </c>
      <c r="K62" s="12">
        <v>0</v>
      </c>
      <c r="L62" s="12">
        <v>0</v>
      </c>
      <c r="M62" s="12">
        <v>0</v>
      </c>
      <c r="N62" s="12">
        <v>13974</v>
      </c>
      <c r="O62" s="12">
        <v>-19005</v>
      </c>
      <c r="P62" s="12">
        <v>-8233</v>
      </c>
      <c r="Q62" s="12">
        <v>-16421</v>
      </c>
      <c r="R62" s="12">
        <v>-375437</v>
      </c>
      <c r="S62" s="12">
        <v>59916.674533948302</v>
      </c>
      <c r="T62" s="12">
        <v>34080</v>
      </c>
      <c r="U62" s="12">
        <v>-1</v>
      </c>
      <c r="V62" s="12">
        <v>0</v>
      </c>
      <c r="W62" s="12">
        <v>0</v>
      </c>
      <c r="X62" s="12">
        <v>92735</v>
      </c>
      <c r="Y62" s="12">
        <v>-8423.359999999404</v>
      </c>
      <c r="Z62" s="12">
        <v>8794</v>
      </c>
      <c r="AA62" s="12">
        <v>29</v>
      </c>
      <c r="AB62" s="12">
        <v>25018.079399999231</v>
      </c>
      <c r="AC62" s="12">
        <v>4032.6791939884424</v>
      </c>
      <c r="AD62" s="12">
        <v>0</v>
      </c>
      <c r="AE62" s="12">
        <v>0</v>
      </c>
      <c r="AF62" s="12">
        <v>268437.43717347458</v>
      </c>
      <c r="AG62" s="12">
        <v>0</v>
      </c>
      <c r="AH62" s="51">
        <f t="shared" si="1"/>
        <v>17130881.598707885</v>
      </c>
      <c r="AJ62" s="14"/>
      <c r="AK62" s="15"/>
      <c r="AO62" s="15"/>
    </row>
    <row r="63" spans="1:41" x14ac:dyDescent="0.2">
      <c r="A63" s="34">
        <v>56</v>
      </c>
      <c r="B63" s="35" t="s">
        <v>59</v>
      </c>
      <c r="C63" s="45">
        <v>0.46239999999999998</v>
      </c>
      <c r="D63" s="37">
        <v>1599.3</v>
      </c>
      <c r="E63" s="37">
        <v>1618.5</v>
      </c>
      <c r="F63" s="38">
        <v>12445036.852742551</v>
      </c>
      <c r="G63" s="50">
        <v>0</v>
      </c>
      <c r="H63" s="12">
        <v>0</v>
      </c>
      <c r="I63" s="12">
        <v>208</v>
      </c>
      <c r="J63" s="12">
        <v>-18080</v>
      </c>
      <c r="K63" s="12">
        <v>0</v>
      </c>
      <c r="L63" s="12">
        <v>0</v>
      </c>
      <c r="M63" s="12">
        <v>-4089</v>
      </c>
      <c r="N63" s="12">
        <v>9481</v>
      </c>
      <c r="O63" s="12">
        <v>24488</v>
      </c>
      <c r="P63" s="12">
        <v>-115</v>
      </c>
      <c r="Q63" s="12">
        <v>-19611</v>
      </c>
      <c r="R63" s="12">
        <v>103577</v>
      </c>
      <c r="S63" s="12">
        <v>128241.81930502504</v>
      </c>
      <c r="T63" s="12">
        <v>4322</v>
      </c>
      <c r="U63" s="12">
        <v>0</v>
      </c>
      <c r="V63" s="12">
        <v>0</v>
      </c>
      <c r="W63" s="12">
        <v>0</v>
      </c>
      <c r="X63" s="12">
        <v>8988</v>
      </c>
      <c r="Y63" s="12">
        <v>-25758.259999999776</v>
      </c>
      <c r="Z63" s="12">
        <v>5148</v>
      </c>
      <c r="AA63" s="12">
        <v>320</v>
      </c>
      <c r="AB63" s="12">
        <v>11844.956927999854</v>
      </c>
      <c r="AC63" s="12">
        <v>8629.9299375843257</v>
      </c>
      <c r="AD63" s="12">
        <v>0</v>
      </c>
      <c r="AE63" s="12">
        <v>0</v>
      </c>
      <c r="AF63" s="12">
        <v>0</v>
      </c>
      <c r="AG63" s="12">
        <v>0</v>
      </c>
      <c r="AH63" s="51">
        <f t="shared" si="1"/>
        <v>12682632.29891316</v>
      </c>
      <c r="AJ63" s="14"/>
      <c r="AK63" s="15"/>
      <c r="AO63" s="15"/>
    </row>
    <row r="64" spans="1:41" x14ac:dyDescent="0.2">
      <c r="A64" s="34">
        <v>57</v>
      </c>
      <c r="B64" s="35" t="s">
        <v>60</v>
      </c>
      <c r="C64" s="45">
        <v>0.54530000000000001</v>
      </c>
      <c r="D64" s="37">
        <v>833.6</v>
      </c>
      <c r="E64" s="37">
        <v>867.4</v>
      </c>
      <c r="F64" s="38">
        <v>7134120.5339354724</v>
      </c>
      <c r="G64" s="50">
        <v>0</v>
      </c>
      <c r="H64" s="12">
        <v>0</v>
      </c>
      <c r="I64" s="12">
        <v>-77264</v>
      </c>
      <c r="J64" s="12">
        <v>-11894</v>
      </c>
      <c r="K64" s="12">
        <v>0</v>
      </c>
      <c r="L64" s="12">
        <v>0</v>
      </c>
      <c r="M64" s="12">
        <v>-307</v>
      </c>
      <c r="N64" s="12">
        <v>-1840</v>
      </c>
      <c r="O64" s="12">
        <v>-1858</v>
      </c>
      <c r="P64" s="12">
        <v>-3380</v>
      </c>
      <c r="Q64" s="12">
        <v>-707</v>
      </c>
      <c r="R64" s="12">
        <v>179475</v>
      </c>
      <c r="S64" s="12">
        <v>78008.817500208504</v>
      </c>
      <c r="T64" s="12">
        <v>-445</v>
      </c>
      <c r="U64" s="12">
        <v>0</v>
      </c>
      <c r="V64" s="12">
        <v>0</v>
      </c>
      <c r="W64" s="12">
        <v>0</v>
      </c>
      <c r="X64" s="12">
        <v>91949</v>
      </c>
      <c r="Y64" s="12">
        <v>3008.2800000002608</v>
      </c>
      <c r="Z64" s="12">
        <v>-2712</v>
      </c>
      <c r="AA64" s="12">
        <v>-212</v>
      </c>
      <c r="AB64" s="12">
        <v>39198.898095499724</v>
      </c>
      <c r="AC64" s="12">
        <v>5249.7388928150758</v>
      </c>
      <c r="AD64" s="12">
        <v>0</v>
      </c>
      <c r="AE64" s="12">
        <v>0</v>
      </c>
      <c r="AF64" s="12">
        <v>0</v>
      </c>
      <c r="AG64" s="12">
        <v>0</v>
      </c>
      <c r="AH64" s="51">
        <f t="shared" si="1"/>
        <v>7430391.2684239959</v>
      </c>
      <c r="AJ64" s="14"/>
      <c r="AK64" s="15"/>
      <c r="AO64" s="15"/>
    </row>
    <row r="65" spans="1:41" x14ac:dyDescent="0.2">
      <c r="A65" s="34">
        <v>58</v>
      </c>
      <c r="B65" s="35" t="s">
        <v>61</v>
      </c>
      <c r="C65" s="45">
        <v>0.40500000000000003</v>
      </c>
      <c r="D65" s="37">
        <v>4122.3999999999996</v>
      </c>
      <c r="E65" s="37">
        <v>3691</v>
      </c>
      <c r="F65" s="38">
        <v>34915010.595615156</v>
      </c>
      <c r="G65" s="50">
        <v>0</v>
      </c>
      <c r="H65" s="12">
        <v>0</v>
      </c>
      <c r="I65" s="12">
        <v>609</v>
      </c>
      <c r="J65" s="12">
        <v>-66701</v>
      </c>
      <c r="K65" s="12">
        <v>0</v>
      </c>
      <c r="L65" s="12">
        <v>0</v>
      </c>
      <c r="M65" s="12">
        <v>-47087</v>
      </c>
      <c r="N65" s="12">
        <v>72364</v>
      </c>
      <c r="O65" s="12">
        <v>-2085</v>
      </c>
      <c r="P65" s="12">
        <v>217</v>
      </c>
      <c r="Q65" s="12">
        <v>-1887</v>
      </c>
      <c r="R65" s="12">
        <v>-2866271.9999999925</v>
      </c>
      <c r="S65" s="12">
        <v>239884.45111220703</v>
      </c>
      <c r="T65" s="12">
        <v>35368</v>
      </c>
      <c r="U65" s="12">
        <v>0</v>
      </c>
      <c r="V65" s="12">
        <v>0</v>
      </c>
      <c r="W65" s="12">
        <v>-52000</v>
      </c>
      <c r="X65" s="12">
        <v>134287</v>
      </c>
      <c r="Y65" s="12">
        <v>-2378.4200000017881</v>
      </c>
      <c r="Z65" s="12">
        <v>41130</v>
      </c>
      <c r="AA65" s="12">
        <v>2332</v>
      </c>
      <c r="AB65" s="12">
        <v>-9519.335980001837</v>
      </c>
      <c r="AC65" s="12">
        <v>16142.934894874692</v>
      </c>
      <c r="AD65" s="12">
        <v>0</v>
      </c>
      <c r="AE65" s="12">
        <v>0</v>
      </c>
      <c r="AF65" s="12">
        <v>1737778.9518550187</v>
      </c>
      <c r="AG65" s="12">
        <v>0</v>
      </c>
      <c r="AH65" s="51">
        <f t="shared" si="1"/>
        <v>34147194.17749726</v>
      </c>
      <c r="AJ65" s="14"/>
      <c r="AK65" s="15"/>
      <c r="AO65" s="15"/>
    </row>
    <row r="66" spans="1:41" x14ac:dyDescent="0.2">
      <c r="A66" s="34">
        <v>59</v>
      </c>
      <c r="B66" s="35" t="s">
        <v>62</v>
      </c>
      <c r="C66" s="45">
        <v>0.63239999999999996</v>
      </c>
      <c r="D66" s="37">
        <v>1085.8499999999999</v>
      </c>
      <c r="E66" s="37">
        <v>1156.8</v>
      </c>
      <c r="F66" s="38">
        <v>8231803.8669710644</v>
      </c>
      <c r="G66" s="50">
        <v>0</v>
      </c>
      <c r="H66" s="12">
        <v>-31490</v>
      </c>
      <c r="I66" s="12">
        <v>108</v>
      </c>
      <c r="J66" s="12">
        <v>-12363</v>
      </c>
      <c r="K66" s="12">
        <v>204</v>
      </c>
      <c r="L66" s="12">
        <v>0</v>
      </c>
      <c r="M66" s="12">
        <v>-45</v>
      </c>
      <c r="N66" s="12">
        <v>2310</v>
      </c>
      <c r="O66" s="12">
        <v>0</v>
      </c>
      <c r="P66" s="12">
        <v>2801</v>
      </c>
      <c r="Q66" s="12">
        <v>-2916</v>
      </c>
      <c r="R66" s="12">
        <v>287532</v>
      </c>
      <c r="S66" s="12">
        <v>111985.1304015182</v>
      </c>
      <c r="T66" s="12">
        <v>805</v>
      </c>
      <c r="U66" s="12">
        <v>0</v>
      </c>
      <c r="V66" s="12">
        <v>0</v>
      </c>
      <c r="W66" s="12">
        <v>0</v>
      </c>
      <c r="X66" s="12">
        <v>108668</v>
      </c>
      <c r="Y66" s="12">
        <v>8933.5399999991059</v>
      </c>
      <c r="Z66" s="12">
        <v>16327</v>
      </c>
      <c r="AA66" s="12">
        <v>0</v>
      </c>
      <c r="AB66" s="12">
        <v>-16621.717736000195</v>
      </c>
      <c r="AC66" s="12">
        <v>7536.1230160631239</v>
      </c>
      <c r="AD66" s="12">
        <v>0</v>
      </c>
      <c r="AE66" s="12">
        <v>34850</v>
      </c>
      <c r="AF66" s="12">
        <v>0</v>
      </c>
      <c r="AG66" s="12">
        <v>0</v>
      </c>
      <c r="AH66" s="51">
        <f t="shared" si="1"/>
        <v>8750427.9426526446</v>
      </c>
      <c r="AJ66" s="14"/>
      <c r="AK66" s="15"/>
      <c r="AO66" s="15"/>
    </row>
    <row r="67" spans="1:41" x14ac:dyDescent="0.2">
      <c r="A67" s="34">
        <v>60</v>
      </c>
      <c r="B67" s="35" t="s">
        <v>63</v>
      </c>
      <c r="C67" s="45">
        <v>0.4214</v>
      </c>
      <c r="D67" s="37">
        <v>9551.5</v>
      </c>
      <c r="E67" s="37">
        <v>9490.85</v>
      </c>
      <c r="F67" s="38">
        <v>70569575.035895467</v>
      </c>
      <c r="G67" s="50">
        <v>0</v>
      </c>
      <c r="H67" s="12">
        <v>0</v>
      </c>
      <c r="I67" s="12">
        <v>1297</v>
      </c>
      <c r="J67" s="12">
        <v>-95133</v>
      </c>
      <c r="K67" s="12">
        <v>15038</v>
      </c>
      <c r="L67" s="12">
        <v>0</v>
      </c>
      <c r="M67" s="12">
        <v>49606</v>
      </c>
      <c r="N67" s="12">
        <v>21468</v>
      </c>
      <c r="O67" s="12">
        <v>0</v>
      </c>
      <c r="P67" s="12">
        <v>-8772</v>
      </c>
      <c r="Q67" s="12">
        <v>31201</v>
      </c>
      <c r="R67" s="12">
        <v>-358600.9999999851</v>
      </c>
      <c r="S67" s="12">
        <v>685623.18659479916</v>
      </c>
      <c r="T67" s="12">
        <v>20738</v>
      </c>
      <c r="U67" s="12">
        <v>-1</v>
      </c>
      <c r="V67" s="12">
        <v>0</v>
      </c>
      <c r="W67" s="12">
        <v>0</v>
      </c>
      <c r="X67" s="12">
        <v>106404</v>
      </c>
      <c r="Y67" s="12">
        <v>2084.940000012517</v>
      </c>
      <c r="Z67" s="12">
        <v>-21484</v>
      </c>
      <c r="AA67" s="12">
        <v>-3376</v>
      </c>
      <c r="AB67" s="12">
        <v>-14414.430360004306</v>
      </c>
      <c r="AC67" s="12">
        <v>46136.95308855176</v>
      </c>
      <c r="AD67" s="12">
        <v>0</v>
      </c>
      <c r="AE67" s="12">
        <v>0</v>
      </c>
      <c r="AF67" s="12">
        <v>20355.107818722725</v>
      </c>
      <c r="AG67" s="12">
        <v>0</v>
      </c>
      <c r="AH67" s="51">
        <f t="shared" si="1"/>
        <v>71067745.793037564</v>
      </c>
      <c r="AJ67" s="14"/>
      <c r="AK67" s="15"/>
      <c r="AO67" s="15"/>
    </row>
    <row r="68" spans="1:41" x14ac:dyDescent="0.2">
      <c r="A68" s="34">
        <v>62</v>
      </c>
      <c r="B68" s="35" t="s">
        <v>64</v>
      </c>
      <c r="C68" s="45">
        <v>0.58879999999999999</v>
      </c>
      <c r="D68" s="37">
        <v>1375.85</v>
      </c>
      <c r="E68" s="37">
        <v>1404.15</v>
      </c>
      <c r="F68" s="38">
        <v>10134059.182585144</v>
      </c>
      <c r="G68" s="50">
        <v>0</v>
      </c>
      <c r="H68" s="12">
        <v>0</v>
      </c>
      <c r="I68" s="12">
        <v>147</v>
      </c>
      <c r="J68" s="12">
        <v>-27658</v>
      </c>
      <c r="K68" s="12">
        <v>0</v>
      </c>
      <c r="L68" s="12">
        <v>0</v>
      </c>
      <c r="M68" s="12">
        <v>406</v>
      </c>
      <c r="N68" s="12">
        <v>7074</v>
      </c>
      <c r="O68" s="12">
        <v>13207</v>
      </c>
      <c r="P68" s="12">
        <v>6141</v>
      </c>
      <c r="Q68" s="12">
        <v>-8477</v>
      </c>
      <c r="R68" s="12">
        <v>131130</v>
      </c>
      <c r="S68" s="12">
        <v>160678.80313065089</v>
      </c>
      <c r="T68" s="12">
        <v>-7397</v>
      </c>
      <c r="U68" s="12">
        <v>0</v>
      </c>
      <c r="V68" s="12">
        <v>0</v>
      </c>
      <c r="W68" s="12">
        <v>0</v>
      </c>
      <c r="X68" s="12">
        <v>221514</v>
      </c>
      <c r="Y68" s="12">
        <v>-13067.339999999851</v>
      </c>
      <c r="Z68" s="12">
        <v>14038</v>
      </c>
      <c r="AA68" s="12">
        <v>-723</v>
      </c>
      <c r="AB68" s="12">
        <v>-24781.230140000582</v>
      </c>
      <c r="AC68" s="12">
        <v>10812.611165286973</v>
      </c>
      <c r="AD68" s="12">
        <v>0</v>
      </c>
      <c r="AE68" s="12">
        <v>0</v>
      </c>
      <c r="AF68" s="12">
        <v>0</v>
      </c>
      <c r="AG68" s="12">
        <v>0</v>
      </c>
      <c r="AH68" s="51">
        <f t="shared" si="1"/>
        <v>10617104.026741082</v>
      </c>
      <c r="AJ68" s="14"/>
      <c r="AK68" s="15"/>
      <c r="AO68" s="15"/>
    </row>
    <row r="69" spans="1:41" x14ac:dyDescent="0.2">
      <c r="A69" s="34">
        <v>63</v>
      </c>
      <c r="B69" s="35" t="s">
        <v>65</v>
      </c>
      <c r="C69" s="45">
        <v>0.4244</v>
      </c>
      <c r="D69" s="37">
        <v>3254</v>
      </c>
      <c r="E69" s="37">
        <v>3373.85</v>
      </c>
      <c r="F69" s="38">
        <v>23070611.062385567</v>
      </c>
      <c r="G69" s="50">
        <v>0</v>
      </c>
      <c r="H69" s="12">
        <v>0</v>
      </c>
      <c r="I69" s="12">
        <v>431</v>
      </c>
      <c r="J69" s="12">
        <v>2151</v>
      </c>
      <c r="K69" s="12">
        <v>0</v>
      </c>
      <c r="L69" s="12">
        <v>0</v>
      </c>
      <c r="M69" s="12">
        <v>15335</v>
      </c>
      <c r="N69" s="12">
        <v>16219</v>
      </c>
      <c r="O69" s="12">
        <v>0</v>
      </c>
      <c r="P69" s="12">
        <v>8595</v>
      </c>
      <c r="Q69" s="12">
        <v>-1826</v>
      </c>
      <c r="R69" s="12">
        <v>669476</v>
      </c>
      <c r="S69" s="12">
        <v>205916.41296709329</v>
      </c>
      <c r="T69" s="12">
        <v>-4036</v>
      </c>
      <c r="U69" s="12">
        <v>1</v>
      </c>
      <c r="V69" s="12">
        <v>0</v>
      </c>
      <c r="W69" s="12">
        <v>26000</v>
      </c>
      <c r="X69" s="12">
        <v>-52926</v>
      </c>
      <c r="Y69" s="12">
        <v>-682.4400000013411</v>
      </c>
      <c r="Z69" s="12">
        <v>0</v>
      </c>
      <c r="AA69" s="12">
        <v>-425</v>
      </c>
      <c r="AB69" s="12">
        <v>-24585.919379997998</v>
      </c>
      <c r="AC69" s="12">
        <v>13857.015270087868</v>
      </c>
      <c r="AD69" s="12">
        <v>0</v>
      </c>
      <c r="AE69" s="12">
        <v>0</v>
      </c>
      <c r="AF69" s="12">
        <v>0</v>
      </c>
      <c r="AG69" s="12">
        <v>0</v>
      </c>
      <c r="AH69" s="51">
        <f t="shared" si="1"/>
        <v>23944111.131242748</v>
      </c>
      <c r="AJ69" s="14"/>
      <c r="AK69" s="15"/>
      <c r="AO69" s="15"/>
    </row>
    <row r="70" spans="1:41" x14ac:dyDescent="0.2">
      <c r="A70" s="34">
        <v>65</v>
      </c>
      <c r="B70" s="35" t="s">
        <v>66</v>
      </c>
      <c r="C70" s="45">
        <v>0.4793</v>
      </c>
      <c r="D70" s="37">
        <v>1224.1500000000001</v>
      </c>
      <c r="E70" s="37">
        <v>1274.8</v>
      </c>
      <c r="F70" s="38">
        <v>12712672.130098881</v>
      </c>
      <c r="G70" s="50">
        <v>0</v>
      </c>
      <c r="H70" s="12">
        <v>0</v>
      </c>
      <c r="I70" s="12">
        <v>185</v>
      </c>
      <c r="J70" s="12">
        <v>1946</v>
      </c>
      <c r="K70" s="12">
        <v>0</v>
      </c>
      <c r="L70" s="12">
        <v>0</v>
      </c>
      <c r="M70" s="12">
        <v>0</v>
      </c>
      <c r="N70" s="12">
        <v>-1051</v>
      </c>
      <c r="O70" s="12">
        <v>0</v>
      </c>
      <c r="P70" s="12">
        <v>1806</v>
      </c>
      <c r="Q70" s="12">
        <v>1652</v>
      </c>
      <c r="R70" s="12">
        <v>355943</v>
      </c>
      <c r="S70" s="12">
        <v>112531.12401504815</v>
      </c>
      <c r="T70" s="12">
        <v>-1308</v>
      </c>
      <c r="U70" s="12">
        <v>1</v>
      </c>
      <c r="V70" s="12">
        <v>0</v>
      </c>
      <c r="W70" s="12">
        <v>0</v>
      </c>
      <c r="X70" s="12">
        <v>13058</v>
      </c>
      <c r="Y70" s="12">
        <v>-5306.4000000003725</v>
      </c>
      <c r="Z70" s="12">
        <v>6317</v>
      </c>
      <c r="AA70" s="12">
        <v>1618</v>
      </c>
      <c r="AB70" s="12">
        <v>-20408.821139350533</v>
      </c>
      <c r="AC70" s="12">
        <v>7572.1773593854159</v>
      </c>
      <c r="AD70" s="12">
        <v>0</v>
      </c>
      <c r="AE70" s="12">
        <v>0</v>
      </c>
      <c r="AF70" s="12">
        <v>0</v>
      </c>
      <c r="AG70" s="12">
        <v>0</v>
      </c>
      <c r="AH70" s="51">
        <f t="shared" si="1"/>
        <v>13187227.210333964</v>
      </c>
      <c r="AJ70" s="14"/>
      <c r="AK70" s="15"/>
      <c r="AO70" s="15"/>
    </row>
    <row r="71" spans="1:41" x14ac:dyDescent="0.2">
      <c r="A71" s="34">
        <v>66</v>
      </c>
      <c r="B71" s="35" t="s">
        <v>67</v>
      </c>
      <c r="C71" s="45">
        <v>0.69710000000000005</v>
      </c>
      <c r="D71" s="37">
        <v>1116.5</v>
      </c>
      <c r="E71" s="37">
        <v>1139</v>
      </c>
      <c r="F71" s="38">
        <v>7153679.9127111593</v>
      </c>
      <c r="G71" s="50">
        <v>0</v>
      </c>
      <c r="H71" s="12">
        <v>0</v>
      </c>
      <c r="I71" s="12">
        <v>91</v>
      </c>
      <c r="J71" s="12">
        <v>-18110</v>
      </c>
      <c r="K71" s="12">
        <v>0</v>
      </c>
      <c r="L71" s="12">
        <v>0</v>
      </c>
      <c r="M71" s="12">
        <v>0</v>
      </c>
      <c r="N71" s="12">
        <v>-1543</v>
      </c>
      <c r="O71" s="12">
        <v>-16097</v>
      </c>
      <c r="P71" s="12">
        <v>-1135</v>
      </c>
      <c r="Q71" s="12">
        <v>1441</v>
      </c>
      <c r="R71" s="12">
        <v>79367</v>
      </c>
      <c r="S71" s="12">
        <v>128889.21287001669</v>
      </c>
      <c r="T71" s="12">
        <v>41659</v>
      </c>
      <c r="U71" s="12">
        <v>0</v>
      </c>
      <c r="V71" s="12">
        <v>0</v>
      </c>
      <c r="W71" s="12">
        <v>0</v>
      </c>
      <c r="X71" s="12">
        <v>12539</v>
      </c>
      <c r="Y71" s="12">
        <v>-16654.44000000041</v>
      </c>
      <c r="Z71" s="12">
        <v>-3466</v>
      </c>
      <c r="AA71" s="12">
        <v>-212</v>
      </c>
      <c r="AB71" s="12">
        <v>0</v>
      </c>
      <c r="AC71" s="12">
        <v>8672.9532917225733</v>
      </c>
      <c r="AD71" s="12">
        <v>0</v>
      </c>
      <c r="AE71" s="12">
        <v>0</v>
      </c>
      <c r="AF71" s="12">
        <v>0</v>
      </c>
      <c r="AG71" s="12">
        <v>0</v>
      </c>
      <c r="AH71" s="51">
        <f t="shared" si="1"/>
        <v>7369121.6388728982</v>
      </c>
      <c r="AJ71" s="14"/>
      <c r="AK71" s="15"/>
      <c r="AO71" s="15"/>
    </row>
    <row r="72" spans="1:41" x14ac:dyDescent="0.2">
      <c r="A72" s="34">
        <v>67</v>
      </c>
      <c r="B72" s="35" t="s">
        <v>68</v>
      </c>
      <c r="C72" s="45">
        <v>0.26600000000000001</v>
      </c>
      <c r="D72" s="37">
        <v>1694.15</v>
      </c>
      <c r="E72" s="37">
        <v>1694.9</v>
      </c>
      <c r="F72" s="38">
        <v>19258868.124972366</v>
      </c>
      <c r="G72" s="50">
        <v>0</v>
      </c>
      <c r="H72" s="12">
        <v>0</v>
      </c>
      <c r="I72" s="12">
        <v>321</v>
      </c>
      <c r="J72" s="12">
        <v>-27428</v>
      </c>
      <c r="K72" s="12">
        <v>0</v>
      </c>
      <c r="L72" s="12">
        <v>0</v>
      </c>
      <c r="M72" s="12">
        <v>-4279</v>
      </c>
      <c r="N72" s="12">
        <v>-2562</v>
      </c>
      <c r="O72" s="12">
        <v>41151</v>
      </c>
      <c r="P72" s="12">
        <v>285</v>
      </c>
      <c r="Q72" s="12">
        <v>-10478</v>
      </c>
      <c r="R72" s="12">
        <v>5163</v>
      </c>
      <c r="S72" s="12">
        <v>82534.182326085865</v>
      </c>
      <c r="T72" s="12">
        <v>-36502</v>
      </c>
      <c r="U72" s="12">
        <v>0</v>
      </c>
      <c r="V72" s="12">
        <v>0</v>
      </c>
      <c r="W72" s="12">
        <v>0</v>
      </c>
      <c r="X72" s="12">
        <v>-55219</v>
      </c>
      <c r="Y72" s="12">
        <v>10844.679999999702</v>
      </c>
      <c r="Z72" s="12">
        <v>-12340</v>
      </c>
      <c r="AA72" s="12">
        <v>1052</v>
      </c>
      <c r="AB72" s="12">
        <v>0</v>
      </c>
      <c r="AC72" s="12">
        <v>5554.5067918933928</v>
      </c>
      <c r="AD72" s="12">
        <v>0</v>
      </c>
      <c r="AE72" s="12">
        <v>0</v>
      </c>
      <c r="AF72" s="12">
        <v>31625.999739747494</v>
      </c>
      <c r="AG72" s="12">
        <v>0</v>
      </c>
      <c r="AH72" s="51">
        <f t="shared" ref="AH72:AH103" si="2">SUM(F72:AG72)</f>
        <v>19288591.493830092</v>
      </c>
      <c r="AJ72" s="14"/>
      <c r="AK72" s="15"/>
      <c r="AO72" s="15"/>
    </row>
    <row r="73" spans="1:41" x14ac:dyDescent="0.2">
      <c r="A73" s="34">
        <v>68</v>
      </c>
      <c r="B73" s="35" t="s">
        <v>69</v>
      </c>
      <c r="C73" s="45">
        <v>0.41149999999999998</v>
      </c>
      <c r="D73" s="37">
        <v>4761.3999999999996</v>
      </c>
      <c r="E73" s="37">
        <v>4725.8500000000004</v>
      </c>
      <c r="F73" s="38">
        <v>37651951.137807474</v>
      </c>
      <c r="G73" s="50">
        <v>0</v>
      </c>
      <c r="H73" s="12">
        <v>0</v>
      </c>
      <c r="I73" s="12">
        <v>678</v>
      </c>
      <c r="J73" s="12">
        <v>-96761</v>
      </c>
      <c r="K73" s="12">
        <v>25.619999997317791</v>
      </c>
      <c r="L73" s="12">
        <v>0</v>
      </c>
      <c r="M73" s="12">
        <v>-18592</v>
      </c>
      <c r="N73" s="12">
        <v>-7037</v>
      </c>
      <c r="O73" s="12">
        <v>6874</v>
      </c>
      <c r="P73" s="12">
        <v>4284</v>
      </c>
      <c r="Q73" s="12">
        <v>0</v>
      </c>
      <c r="R73" s="12">
        <v>-225176</v>
      </c>
      <c r="S73" s="12">
        <v>308588.4836691618</v>
      </c>
      <c r="T73" s="12">
        <v>5966</v>
      </c>
      <c r="U73" s="12">
        <v>0</v>
      </c>
      <c r="V73" s="12">
        <v>0</v>
      </c>
      <c r="W73" s="12">
        <v>0</v>
      </c>
      <c r="X73" s="12">
        <v>108223</v>
      </c>
      <c r="Y73" s="12">
        <v>30350.539999999106</v>
      </c>
      <c r="Z73" s="12">
        <v>15505</v>
      </c>
      <c r="AA73" s="12">
        <v>93</v>
      </c>
      <c r="AB73" s="12">
        <v>-1942.4913749992847</v>
      </c>
      <c r="AC73" s="12">
        <v>20765.527070075274</v>
      </c>
      <c r="AD73" s="12">
        <v>0</v>
      </c>
      <c r="AE73" s="12">
        <v>0</v>
      </c>
      <c r="AF73" s="12">
        <v>59280.213242515922</v>
      </c>
      <c r="AG73" s="12">
        <v>0</v>
      </c>
      <c r="AH73" s="51">
        <f t="shared" si="2"/>
        <v>37863076.030414224</v>
      </c>
      <c r="AJ73" s="14"/>
      <c r="AK73" s="15"/>
      <c r="AO73" s="15"/>
    </row>
    <row r="74" spans="1:41" x14ac:dyDescent="0.2">
      <c r="A74" s="34">
        <v>69</v>
      </c>
      <c r="B74" s="35" t="s">
        <v>70</v>
      </c>
      <c r="C74" s="45">
        <v>0.31630000000000003</v>
      </c>
      <c r="D74" s="37">
        <v>2986.55</v>
      </c>
      <c r="E74" s="37">
        <v>2886.6</v>
      </c>
      <c r="F74" s="38">
        <v>28917396.844310023</v>
      </c>
      <c r="G74" s="50">
        <v>0</v>
      </c>
      <c r="H74" s="12">
        <v>0</v>
      </c>
      <c r="I74" s="12">
        <v>511</v>
      </c>
      <c r="J74" s="12">
        <v>-15329</v>
      </c>
      <c r="K74" s="12">
        <v>-281</v>
      </c>
      <c r="L74" s="12">
        <v>0</v>
      </c>
      <c r="M74" s="12">
        <v>4541</v>
      </c>
      <c r="N74" s="12">
        <v>2171</v>
      </c>
      <c r="O74" s="12">
        <v>-39129</v>
      </c>
      <c r="P74" s="12">
        <v>45</v>
      </c>
      <c r="Q74" s="12">
        <v>-1084</v>
      </c>
      <c r="R74" s="12">
        <v>-755481</v>
      </c>
      <c r="S74" s="12">
        <v>155331.02898180857</v>
      </c>
      <c r="T74" s="12">
        <v>11239</v>
      </c>
      <c r="U74" s="12">
        <v>1</v>
      </c>
      <c r="V74" s="12">
        <v>0</v>
      </c>
      <c r="W74" s="12">
        <v>0</v>
      </c>
      <c r="X74" s="12">
        <v>137161</v>
      </c>
      <c r="Y74" s="12">
        <v>-24250.60000000149</v>
      </c>
      <c r="Z74" s="12">
        <v>4255</v>
      </c>
      <c r="AA74" s="12">
        <v>-524</v>
      </c>
      <c r="AB74" s="12">
        <v>-95558.038471352309</v>
      </c>
      <c r="AC74" s="12">
        <v>10452.41040096432</v>
      </c>
      <c r="AD74" s="12">
        <v>0</v>
      </c>
      <c r="AE74" s="12">
        <v>0</v>
      </c>
      <c r="AF74" s="12">
        <v>507400.52072247863</v>
      </c>
      <c r="AG74" s="12">
        <v>0</v>
      </c>
      <c r="AH74" s="51">
        <f t="shared" si="2"/>
        <v>28818868.165943921</v>
      </c>
      <c r="AJ74" s="14"/>
      <c r="AK74" s="15"/>
      <c r="AO74" s="15"/>
    </row>
    <row r="75" spans="1:41" x14ac:dyDescent="0.2">
      <c r="A75" s="34">
        <v>70</v>
      </c>
      <c r="B75" s="35" t="s">
        <v>71</v>
      </c>
      <c r="C75" s="45">
        <v>0.25109999999999999</v>
      </c>
      <c r="D75" s="37">
        <v>2337.1999999999998</v>
      </c>
      <c r="E75" s="37">
        <v>2363.15</v>
      </c>
      <c r="F75" s="38">
        <v>24500168.43184901</v>
      </c>
      <c r="G75" s="50">
        <v>0</v>
      </c>
      <c r="H75" s="12">
        <v>0</v>
      </c>
      <c r="I75" s="12">
        <v>454</v>
      </c>
      <c r="J75" s="12">
        <v>-47575</v>
      </c>
      <c r="K75" s="12">
        <v>3</v>
      </c>
      <c r="L75" s="12">
        <v>0</v>
      </c>
      <c r="M75" s="12">
        <v>27804</v>
      </c>
      <c r="N75" s="12">
        <v>12896</v>
      </c>
      <c r="O75" s="12">
        <v>-8310</v>
      </c>
      <c r="P75" s="12">
        <v>5547</v>
      </c>
      <c r="Q75" s="12">
        <v>-11878</v>
      </c>
      <c r="R75" s="12">
        <v>216987</v>
      </c>
      <c r="S75" s="12">
        <v>84884.229252591729</v>
      </c>
      <c r="T75" s="12">
        <v>4873</v>
      </c>
      <c r="U75" s="12">
        <v>-1</v>
      </c>
      <c r="V75" s="12">
        <v>0</v>
      </c>
      <c r="W75" s="12">
        <v>0</v>
      </c>
      <c r="X75" s="12">
        <v>125201</v>
      </c>
      <c r="Y75" s="12">
        <v>22038.059999998659</v>
      </c>
      <c r="Z75" s="12">
        <v>915</v>
      </c>
      <c r="AA75" s="12">
        <v>-693</v>
      </c>
      <c r="AB75" s="12">
        <v>30907.47744999826</v>
      </c>
      <c r="AC75" s="12">
        <v>5712.2266946211457</v>
      </c>
      <c r="AD75" s="12">
        <v>0</v>
      </c>
      <c r="AE75" s="12">
        <v>0</v>
      </c>
      <c r="AF75" s="12">
        <v>0</v>
      </c>
      <c r="AG75" s="12">
        <v>0</v>
      </c>
      <c r="AH75" s="51">
        <f t="shared" si="2"/>
        <v>24969933.42524622</v>
      </c>
      <c r="AJ75" s="14"/>
      <c r="AK75" s="15"/>
      <c r="AO75" s="15"/>
    </row>
    <row r="76" spans="1:41" x14ac:dyDescent="0.2">
      <c r="A76" s="34">
        <v>71</v>
      </c>
      <c r="B76" s="35" t="s">
        <v>72</v>
      </c>
      <c r="C76" s="45">
        <v>0.25109999999999999</v>
      </c>
      <c r="D76" s="37">
        <v>7430.45</v>
      </c>
      <c r="E76" s="37">
        <v>7533.2</v>
      </c>
      <c r="F76" s="38">
        <v>75169625.23695603</v>
      </c>
      <c r="G76" s="50">
        <v>0</v>
      </c>
      <c r="H76" s="12">
        <v>0</v>
      </c>
      <c r="I76" s="12">
        <v>1375</v>
      </c>
      <c r="J76" s="12">
        <v>-120335</v>
      </c>
      <c r="K76" s="12">
        <v>-53</v>
      </c>
      <c r="L76" s="12">
        <v>0</v>
      </c>
      <c r="M76" s="12">
        <v>-693</v>
      </c>
      <c r="N76" s="12">
        <v>-9613</v>
      </c>
      <c r="O76" s="12">
        <v>153512</v>
      </c>
      <c r="P76" s="12">
        <v>-14064</v>
      </c>
      <c r="Q76" s="12">
        <v>-38008</v>
      </c>
      <c r="R76" s="12">
        <v>828390</v>
      </c>
      <c r="S76" s="12">
        <v>309923.38006272912</v>
      </c>
      <c r="T76" s="12">
        <v>-5541</v>
      </c>
      <c r="U76" s="12">
        <v>0</v>
      </c>
      <c r="V76" s="12">
        <v>0</v>
      </c>
      <c r="W76" s="12">
        <v>0</v>
      </c>
      <c r="X76" s="12">
        <v>895188</v>
      </c>
      <c r="Y76" s="12">
        <v>-4895.2199999988079</v>
      </c>
      <c r="Z76" s="12">
        <v>44910</v>
      </c>
      <c r="AA76" s="12">
        <v>-690</v>
      </c>
      <c r="AB76" s="12">
        <v>31666.373767197132</v>
      </c>
      <c r="AC76" s="12">
        <v>20855.914464309812</v>
      </c>
      <c r="AD76" s="12">
        <v>0</v>
      </c>
      <c r="AE76" s="12">
        <v>0</v>
      </c>
      <c r="AF76" s="12">
        <v>0</v>
      </c>
      <c r="AG76" s="12">
        <v>0</v>
      </c>
      <c r="AH76" s="51">
        <f t="shared" si="2"/>
        <v>77261553.685250267</v>
      </c>
      <c r="AJ76" s="14"/>
      <c r="AK76" s="15"/>
      <c r="AO76" s="15"/>
    </row>
    <row r="77" spans="1:41" x14ac:dyDescent="0.2">
      <c r="A77" s="34">
        <v>72</v>
      </c>
      <c r="B77" s="35" t="s">
        <v>73</v>
      </c>
      <c r="C77" s="45">
        <v>0.51459999999999995</v>
      </c>
      <c r="D77" s="37">
        <v>4173.8999999999996</v>
      </c>
      <c r="E77" s="37">
        <v>4089.6</v>
      </c>
      <c r="F77" s="38">
        <v>26645413.233502537</v>
      </c>
      <c r="G77" s="50">
        <v>0</v>
      </c>
      <c r="H77" s="12">
        <v>0</v>
      </c>
      <c r="I77" s="12">
        <v>476</v>
      </c>
      <c r="J77" s="12">
        <v>-16324</v>
      </c>
      <c r="K77" s="12">
        <v>0</v>
      </c>
      <c r="L77" s="12">
        <v>0</v>
      </c>
      <c r="M77" s="12">
        <v>17976</v>
      </c>
      <c r="N77" s="12">
        <v>19735</v>
      </c>
      <c r="O77" s="12">
        <v>54711</v>
      </c>
      <c r="P77" s="12">
        <v>-81</v>
      </c>
      <c r="Q77" s="12">
        <v>4618</v>
      </c>
      <c r="R77" s="12">
        <v>-410410</v>
      </c>
      <c r="S77" s="12">
        <v>313957.51580971107</v>
      </c>
      <c r="T77" s="12">
        <v>-1337</v>
      </c>
      <c r="U77" s="12">
        <v>0</v>
      </c>
      <c r="V77" s="12">
        <v>0</v>
      </c>
      <c r="W77" s="12">
        <v>0</v>
      </c>
      <c r="X77" s="12">
        <v>242412</v>
      </c>
      <c r="Y77" s="12">
        <v>-13873.859999999404</v>
      </c>
      <c r="Z77" s="12">
        <v>0</v>
      </c>
      <c r="AA77" s="12">
        <v>-1592</v>
      </c>
      <c r="AB77" s="12">
        <v>1157.3974680006504</v>
      </c>
      <c r="AC77" s="12">
        <v>21127.209984067827</v>
      </c>
      <c r="AD77" s="12">
        <v>0</v>
      </c>
      <c r="AE77" s="12">
        <v>0</v>
      </c>
      <c r="AF77" s="12">
        <v>117117.20507631451</v>
      </c>
      <c r="AG77" s="12">
        <v>0</v>
      </c>
      <c r="AH77" s="51">
        <f t="shared" si="2"/>
        <v>26995082.701840632</v>
      </c>
      <c r="AJ77" s="14"/>
      <c r="AK77" s="15"/>
      <c r="AO77" s="15"/>
    </row>
    <row r="78" spans="1:41" x14ac:dyDescent="0.2">
      <c r="A78" s="34">
        <v>73</v>
      </c>
      <c r="B78" s="35" t="s">
        <v>74</v>
      </c>
      <c r="C78" s="45">
        <v>0.3644</v>
      </c>
      <c r="D78" s="37">
        <v>1784.1</v>
      </c>
      <c r="E78" s="37">
        <v>1765.25</v>
      </c>
      <c r="F78" s="38">
        <v>18215488.376139678</v>
      </c>
      <c r="G78" s="50">
        <v>0</v>
      </c>
      <c r="H78" s="12">
        <v>0</v>
      </c>
      <c r="I78" s="12">
        <v>282</v>
      </c>
      <c r="J78" s="12">
        <v>-21376</v>
      </c>
      <c r="K78" s="12">
        <v>11074</v>
      </c>
      <c r="L78" s="12">
        <v>0</v>
      </c>
      <c r="M78" s="12">
        <v>-1638</v>
      </c>
      <c r="N78" s="12">
        <v>-7739</v>
      </c>
      <c r="O78" s="12">
        <v>11878</v>
      </c>
      <c r="P78" s="12">
        <v>9357</v>
      </c>
      <c r="Q78" s="12">
        <v>13105</v>
      </c>
      <c r="R78" s="12">
        <v>-141496</v>
      </c>
      <c r="S78" s="12">
        <v>138780.35784929618</v>
      </c>
      <c r="T78" s="12">
        <v>10522</v>
      </c>
      <c r="U78" s="12">
        <v>1</v>
      </c>
      <c r="V78" s="12">
        <v>0</v>
      </c>
      <c r="W78" s="12">
        <v>0</v>
      </c>
      <c r="X78" s="12">
        <v>170015</v>
      </c>
      <c r="Y78" s="12">
        <v>17252.400000002235</v>
      </c>
      <c r="Z78" s="12">
        <v>39737</v>
      </c>
      <c r="AA78" s="12">
        <v>5819</v>
      </c>
      <c r="AB78" s="12">
        <v>5835.8122479990125</v>
      </c>
      <c r="AC78" s="12">
        <v>9339.1586659140885</v>
      </c>
      <c r="AD78" s="12">
        <v>0</v>
      </c>
      <c r="AE78" s="12">
        <v>0</v>
      </c>
      <c r="AF78" s="12">
        <v>72182.004505146295</v>
      </c>
      <c r="AG78" s="12">
        <v>0</v>
      </c>
      <c r="AH78" s="51">
        <f t="shared" si="2"/>
        <v>18558419.109408036</v>
      </c>
      <c r="AJ78" s="14"/>
      <c r="AK78" s="15"/>
      <c r="AO78" s="15"/>
    </row>
    <row r="79" spans="1:41" x14ac:dyDescent="0.2">
      <c r="A79" s="34">
        <v>74</v>
      </c>
      <c r="B79" s="35" t="s">
        <v>75</v>
      </c>
      <c r="C79" s="45">
        <v>0.2404</v>
      </c>
      <c r="D79" s="37">
        <v>5962.55</v>
      </c>
      <c r="E79" s="37">
        <v>5903.3</v>
      </c>
      <c r="F79" s="38">
        <v>54395580.472344428</v>
      </c>
      <c r="G79" s="50">
        <v>0</v>
      </c>
      <c r="H79" s="12">
        <v>0</v>
      </c>
      <c r="I79" s="12">
        <v>1041</v>
      </c>
      <c r="J79" s="12">
        <v>-19870</v>
      </c>
      <c r="K79" s="12">
        <v>25220.939999997616</v>
      </c>
      <c r="L79" s="12">
        <v>0</v>
      </c>
      <c r="M79" s="12">
        <v>2096</v>
      </c>
      <c r="N79" s="12">
        <v>46231</v>
      </c>
      <c r="O79" s="12">
        <v>45691</v>
      </c>
      <c r="P79" s="12">
        <v>-14221</v>
      </c>
      <c r="Q79" s="12">
        <v>2410</v>
      </c>
      <c r="R79" s="12">
        <v>-454189</v>
      </c>
      <c r="S79" s="12">
        <v>204641.12245292217</v>
      </c>
      <c r="T79" s="12">
        <v>-10100</v>
      </c>
      <c r="U79" s="12">
        <v>0</v>
      </c>
      <c r="V79" s="12">
        <v>0</v>
      </c>
      <c r="W79" s="12">
        <v>0</v>
      </c>
      <c r="X79" s="12">
        <v>0</v>
      </c>
      <c r="Y79" s="12">
        <v>37148.980000004172</v>
      </c>
      <c r="Z79" s="12">
        <v>-28377</v>
      </c>
      <c r="AA79" s="12">
        <v>2196</v>
      </c>
      <c r="AB79" s="12">
        <v>74827.702260002494</v>
      </c>
      <c r="AC79" s="12">
        <v>13771.141260527074</v>
      </c>
      <c r="AD79" s="12">
        <v>0</v>
      </c>
      <c r="AE79" s="12">
        <v>0</v>
      </c>
      <c r="AF79" s="12">
        <v>439934.66915210336</v>
      </c>
      <c r="AG79" s="12">
        <v>0</v>
      </c>
      <c r="AH79" s="51">
        <f t="shared" si="2"/>
        <v>54764033.027469985</v>
      </c>
      <c r="AJ79" s="14"/>
      <c r="AK79" s="15"/>
      <c r="AO79" s="15"/>
    </row>
    <row r="80" spans="1:41" x14ac:dyDescent="0.2">
      <c r="A80" s="34">
        <v>75</v>
      </c>
      <c r="B80" s="35" t="s">
        <v>76</v>
      </c>
      <c r="C80" s="45">
        <v>0.37390000000000001</v>
      </c>
      <c r="D80" s="37">
        <v>89056.5</v>
      </c>
      <c r="E80" s="37">
        <v>88717.55</v>
      </c>
      <c r="F80" s="38">
        <v>736876662.56804752</v>
      </c>
      <c r="G80" s="50">
        <v>0</v>
      </c>
      <c r="H80" s="12">
        <v>-12596</v>
      </c>
      <c r="I80" s="12">
        <v>14616</v>
      </c>
      <c r="J80" s="12">
        <v>-1225658</v>
      </c>
      <c r="K80" s="12">
        <v>26591</v>
      </c>
      <c r="L80" s="12">
        <v>0</v>
      </c>
      <c r="M80" s="12">
        <v>59814</v>
      </c>
      <c r="N80" s="12">
        <v>150809</v>
      </c>
      <c r="O80" s="12">
        <v>1076816</v>
      </c>
      <c r="P80" s="12">
        <v>-49092</v>
      </c>
      <c r="Q80" s="12">
        <v>541507</v>
      </c>
      <c r="R80" s="12">
        <v>-2357536</v>
      </c>
      <c r="S80" s="12">
        <v>4766842.0889891386</v>
      </c>
      <c r="T80" s="12">
        <v>77277</v>
      </c>
      <c r="U80" s="12">
        <v>-1</v>
      </c>
      <c r="V80" s="12">
        <v>0</v>
      </c>
      <c r="W80" s="12">
        <v>0</v>
      </c>
      <c r="X80" s="12">
        <v>-5464800</v>
      </c>
      <c r="Y80" s="12">
        <v>-463123.31999993324</v>
      </c>
      <c r="Z80" s="12">
        <v>56985</v>
      </c>
      <c r="AA80" s="12">
        <v>20475</v>
      </c>
      <c r="AB80" s="12">
        <v>-986994.95793187618</v>
      </c>
      <c r="AC80" s="12">
        <v>320773.31897735596</v>
      </c>
      <c r="AD80" s="12">
        <v>0</v>
      </c>
      <c r="AE80" s="12">
        <v>30843</v>
      </c>
      <c r="AF80" s="12">
        <v>805277.62250721455</v>
      </c>
      <c r="AG80" s="12">
        <v>0</v>
      </c>
      <c r="AH80" s="51">
        <f t="shared" si="2"/>
        <v>734265487.32058942</v>
      </c>
      <c r="AJ80" s="14"/>
      <c r="AK80" s="15"/>
      <c r="AO80" s="15"/>
    </row>
    <row r="81" spans="1:41" x14ac:dyDescent="0.2">
      <c r="A81" s="34">
        <v>77</v>
      </c>
      <c r="B81" s="35" t="s">
        <v>77</v>
      </c>
      <c r="C81" s="45">
        <v>0.33660000000000001</v>
      </c>
      <c r="D81" s="37">
        <v>3831.5</v>
      </c>
      <c r="E81" s="37">
        <v>3786.9</v>
      </c>
      <c r="F81" s="38">
        <v>35256817.465261638</v>
      </c>
      <c r="G81" s="50">
        <v>0</v>
      </c>
      <c r="H81" s="12">
        <v>-55611</v>
      </c>
      <c r="I81" s="12">
        <v>618</v>
      </c>
      <c r="J81" s="12">
        <v>-61975</v>
      </c>
      <c r="K81" s="12">
        <v>0</v>
      </c>
      <c r="L81" s="12">
        <v>0</v>
      </c>
      <c r="M81" s="12">
        <v>-6175</v>
      </c>
      <c r="N81" s="12">
        <v>13916</v>
      </c>
      <c r="O81" s="12">
        <v>218895</v>
      </c>
      <c r="P81" s="12">
        <v>-5188</v>
      </c>
      <c r="Q81" s="12">
        <v>-2104</v>
      </c>
      <c r="R81" s="12">
        <v>-322103</v>
      </c>
      <c r="S81" s="12">
        <v>211024.84728032351</v>
      </c>
      <c r="T81" s="12">
        <v>9891</v>
      </c>
      <c r="U81" s="12">
        <v>0</v>
      </c>
      <c r="V81" s="12">
        <v>0</v>
      </c>
      <c r="W81" s="12">
        <v>-26000</v>
      </c>
      <c r="X81" s="12">
        <v>255087</v>
      </c>
      <c r="Y81" s="12">
        <v>8843.1199999973178</v>
      </c>
      <c r="Z81" s="12">
        <v>-13111</v>
      </c>
      <c r="AA81" s="12">
        <v>-1460</v>
      </c>
      <c r="AB81" s="12">
        <v>1577.4232323989272</v>
      </c>
      <c r="AC81" s="12">
        <v>14200.76750086993</v>
      </c>
      <c r="AD81" s="12">
        <v>0</v>
      </c>
      <c r="AE81" s="12">
        <v>20469</v>
      </c>
      <c r="AF81" s="12">
        <v>213775.9117570892</v>
      </c>
      <c r="AG81" s="12">
        <v>0</v>
      </c>
      <c r="AH81" s="51">
        <f t="shared" si="2"/>
        <v>35731388.535032317</v>
      </c>
      <c r="AJ81" s="14"/>
      <c r="AK81" s="15"/>
      <c r="AO81" s="15"/>
    </row>
    <row r="82" spans="1:41" x14ac:dyDescent="0.2">
      <c r="A82" s="34">
        <v>78</v>
      </c>
      <c r="B82" s="35" t="s">
        <v>78</v>
      </c>
      <c r="C82" s="45">
        <v>0.8</v>
      </c>
      <c r="D82" s="37">
        <v>694.3</v>
      </c>
      <c r="E82" s="37">
        <v>687.5</v>
      </c>
      <c r="F82" s="38">
        <v>4316486.8336609602</v>
      </c>
      <c r="G82" s="50">
        <v>0</v>
      </c>
      <c r="H82" s="12">
        <v>0</v>
      </c>
      <c r="I82" s="12">
        <v>37</v>
      </c>
      <c r="J82" s="12">
        <v>-4484</v>
      </c>
      <c r="K82" s="12">
        <v>0</v>
      </c>
      <c r="L82" s="12">
        <v>0</v>
      </c>
      <c r="M82" s="12">
        <v>0</v>
      </c>
      <c r="N82" s="12">
        <v>1231</v>
      </c>
      <c r="O82" s="12">
        <v>-3388</v>
      </c>
      <c r="P82" s="12">
        <v>-1</v>
      </c>
      <c r="Q82" s="12">
        <v>0</v>
      </c>
      <c r="R82" s="12">
        <v>-4255</v>
      </c>
      <c r="S82" s="12">
        <v>128030.7358300183</v>
      </c>
      <c r="T82" s="12">
        <v>-3592</v>
      </c>
      <c r="U82" s="12">
        <v>0</v>
      </c>
      <c r="V82" s="12">
        <v>0</v>
      </c>
      <c r="W82" s="12">
        <v>0</v>
      </c>
      <c r="X82" s="12">
        <v>71052</v>
      </c>
      <c r="Y82" s="12">
        <v>110</v>
      </c>
      <c r="Z82" s="12">
        <v>1106</v>
      </c>
      <c r="AA82" s="12">
        <v>-275</v>
      </c>
      <c r="AB82" s="12">
        <v>-11829.35879999958</v>
      </c>
      <c r="AC82" s="12">
        <v>8615.5268242424354</v>
      </c>
      <c r="AD82" s="12">
        <v>0</v>
      </c>
      <c r="AE82" s="12">
        <v>0</v>
      </c>
      <c r="AF82" s="12">
        <v>0</v>
      </c>
      <c r="AG82" s="12">
        <v>0</v>
      </c>
      <c r="AH82" s="51">
        <f t="shared" si="2"/>
        <v>4498844.7375152213</v>
      </c>
      <c r="AJ82" s="14"/>
      <c r="AK82" s="15"/>
      <c r="AO82" s="15"/>
    </row>
    <row r="83" spans="1:41" x14ac:dyDescent="0.2">
      <c r="A83" s="34">
        <v>79</v>
      </c>
      <c r="B83" s="35" t="s">
        <v>79</v>
      </c>
      <c r="C83" s="45">
        <v>0.30499999999999999</v>
      </c>
      <c r="D83" s="37">
        <v>1265.7</v>
      </c>
      <c r="E83" s="37">
        <v>1288</v>
      </c>
      <c r="F83" s="38">
        <v>13064012.175648469</v>
      </c>
      <c r="G83" s="50">
        <v>0</v>
      </c>
      <c r="H83" s="12">
        <v>0</v>
      </c>
      <c r="I83" s="12">
        <v>224</v>
      </c>
      <c r="J83" s="12">
        <v>-18180</v>
      </c>
      <c r="K83" s="12">
        <v>-1005</v>
      </c>
      <c r="L83" s="12">
        <v>0</v>
      </c>
      <c r="M83" s="12">
        <v>7318</v>
      </c>
      <c r="N83" s="12">
        <v>-113</v>
      </c>
      <c r="O83" s="12">
        <v>-29630</v>
      </c>
      <c r="P83" s="12">
        <v>-118</v>
      </c>
      <c r="Q83" s="12">
        <v>-19841</v>
      </c>
      <c r="R83" s="12">
        <v>171759</v>
      </c>
      <c r="S83" s="12">
        <v>51625.047933019698</v>
      </c>
      <c r="T83" s="12">
        <v>-28190</v>
      </c>
      <c r="U83" s="12">
        <v>1</v>
      </c>
      <c r="V83" s="12">
        <v>0</v>
      </c>
      <c r="W83" s="12">
        <v>0</v>
      </c>
      <c r="X83" s="12">
        <v>127809</v>
      </c>
      <c r="Y83" s="12">
        <v>-950.84000000171363</v>
      </c>
      <c r="Z83" s="12">
        <v>14240</v>
      </c>
      <c r="AA83" s="12">
        <v>-85</v>
      </c>
      <c r="AB83" s="12">
        <v>-22473.428607499227</v>
      </c>
      <c r="AC83" s="12">
        <v>3474.2927404064685</v>
      </c>
      <c r="AD83" s="12">
        <v>0</v>
      </c>
      <c r="AE83" s="12">
        <v>0</v>
      </c>
      <c r="AF83" s="12">
        <v>0</v>
      </c>
      <c r="AG83" s="12">
        <v>0</v>
      </c>
      <c r="AH83" s="51">
        <f t="shared" si="2"/>
        <v>13319876.247714395</v>
      </c>
      <c r="AJ83" s="14"/>
      <c r="AK83" s="15"/>
      <c r="AO83" s="15"/>
    </row>
    <row r="84" spans="1:41" x14ac:dyDescent="0.2">
      <c r="A84" s="34">
        <v>80</v>
      </c>
      <c r="B84" s="35" t="s">
        <v>80</v>
      </c>
      <c r="C84" s="45">
        <v>0.36430000000000001</v>
      </c>
      <c r="D84" s="37">
        <v>13135.05</v>
      </c>
      <c r="E84" s="37">
        <v>13358.8</v>
      </c>
      <c r="F84" s="38">
        <v>101076053.38341446</v>
      </c>
      <c r="G84" s="50">
        <v>0</v>
      </c>
      <c r="H84" s="12">
        <v>0</v>
      </c>
      <c r="I84" s="12">
        <v>1978</v>
      </c>
      <c r="J84" s="12">
        <v>-135403</v>
      </c>
      <c r="K84" s="12">
        <v>0</v>
      </c>
      <c r="L84" s="12">
        <v>0</v>
      </c>
      <c r="M84" s="12">
        <v>-57817</v>
      </c>
      <c r="N84" s="12">
        <v>660</v>
      </c>
      <c r="O84" s="12">
        <v>3713</v>
      </c>
      <c r="P84" s="12">
        <v>-9674</v>
      </c>
      <c r="Q84" s="12">
        <v>47386</v>
      </c>
      <c r="R84" s="12">
        <v>1397460</v>
      </c>
      <c r="S84" s="12">
        <v>735492.47655336559</v>
      </c>
      <c r="T84" s="12">
        <v>-73781</v>
      </c>
      <c r="U84" s="12">
        <v>0</v>
      </c>
      <c r="V84" s="12">
        <v>0</v>
      </c>
      <c r="W84" s="12">
        <v>0</v>
      </c>
      <c r="X84" s="12">
        <v>509312</v>
      </c>
      <c r="Y84" s="12">
        <v>43893.519999995828</v>
      </c>
      <c r="Z84" s="12">
        <v>5437</v>
      </c>
      <c r="AA84" s="12">
        <v>-5834</v>
      </c>
      <c r="AB84" s="12">
        <v>52794.406953603029</v>
      </c>
      <c r="AC84" s="12">
        <v>49493.363836929202</v>
      </c>
      <c r="AD84" s="12">
        <v>0</v>
      </c>
      <c r="AE84" s="12">
        <v>0</v>
      </c>
      <c r="AF84" s="12">
        <v>0</v>
      </c>
      <c r="AG84" s="12">
        <v>0</v>
      </c>
      <c r="AH84" s="51">
        <f t="shared" si="2"/>
        <v>103641164.15075836</v>
      </c>
      <c r="AJ84" s="14"/>
      <c r="AK84" s="15"/>
      <c r="AO84" s="15"/>
    </row>
    <row r="85" spans="1:41" x14ac:dyDescent="0.2">
      <c r="A85" s="34">
        <v>81</v>
      </c>
      <c r="B85" s="35" t="s">
        <v>81</v>
      </c>
      <c r="C85" s="45">
        <v>0.45300000000000001</v>
      </c>
      <c r="D85" s="37">
        <v>2298.85</v>
      </c>
      <c r="E85" s="37">
        <v>2215.35</v>
      </c>
      <c r="F85" s="38">
        <v>18518109.940763302</v>
      </c>
      <c r="G85" s="50">
        <v>0</v>
      </c>
      <c r="H85" s="12">
        <v>0</v>
      </c>
      <c r="I85" s="12">
        <v>329</v>
      </c>
      <c r="J85" s="12">
        <v>-34749</v>
      </c>
      <c r="K85" s="12">
        <v>0</v>
      </c>
      <c r="L85" s="12">
        <v>0</v>
      </c>
      <c r="M85" s="12">
        <v>-3991</v>
      </c>
      <c r="N85" s="12">
        <v>-4503</v>
      </c>
      <c r="O85" s="12">
        <v>-31945</v>
      </c>
      <c r="P85" s="12">
        <v>4019</v>
      </c>
      <c r="Q85" s="12">
        <v>12146</v>
      </c>
      <c r="R85" s="12">
        <v>-511001</v>
      </c>
      <c r="S85" s="12">
        <v>188099.32071068883</v>
      </c>
      <c r="T85" s="12">
        <v>-32520</v>
      </c>
      <c r="U85" s="12">
        <v>0</v>
      </c>
      <c r="V85" s="12">
        <v>0</v>
      </c>
      <c r="W85" s="12">
        <v>0</v>
      </c>
      <c r="X85" s="12">
        <v>330421</v>
      </c>
      <c r="Y85" s="12">
        <v>14978.920000001788</v>
      </c>
      <c r="Z85" s="12">
        <v>-3447</v>
      </c>
      <c r="AA85" s="12">
        <v>0</v>
      </c>
      <c r="AB85" s="12">
        <v>53282.988841999322</v>
      </c>
      <c r="AC85" s="12">
        <v>12656.811878807843</v>
      </c>
      <c r="AD85" s="12">
        <v>0</v>
      </c>
      <c r="AE85" s="12">
        <v>0</v>
      </c>
      <c r="AF85" s="12">
        <v>256875.5737106204</v>
      </c>
      <c r="AG85" s="12">
        <v>0</v>
      </c>
      <c r="AH85" s="51">
        <f t="shared" si="2"/>
        <v>18768762.55590542</v>
      </c>
      <c r="AJ85" s="14"/>
      <c r="AK85" s="15"/>
      <c r="AO85" s="15"/>
    </row>
    <row r="86" spans="1:41" x14ac:dyDescent="0.2">
      <c r="A86" s="34">
        <v>82</v>
      </c>
      <c r="B86" s="35" t="s">
        <v>82</v>
      </c>
      <c r="C86" s="45">
        <v>0.3679</v>
      </c>
      <c r="D86" s="37">
        <v>10851.4</v>
      </c>
      <c r="E86" s="37">
        <v>10999.5</v>
      </c>
      <c r="F86" s="38">
        <v>88546273.193105936</v>
      </c>
      <c r="G86" s="50">
        <v>0</v>
      </c>
      <c r="H86" s="12">
        <v>0</v>
      </c>
      <c r="I86" s="12">
        <v>1656</v>
      </c>
      <c r="J86" s="12">
        <v>-172428</v>
      </c>
      <c r="K86" s="12">
        <v>0</v>
      </c>
      <c r="L86" s="12">
        <v>0</v>
      </c>
      <c r="M86" s="12">
        <v>30341</v>
      </c>
      <c r="N86" s="12">
        <v>2277</v>
      </c>
      <c r="O86" s="12">
        <v>100039</v>
      </c>
      <c r="P86" s="12">
        <v>33250</v>
      </c>
      <c r="Q86" s="12">
        <v>0</v>
      </c>
      <c r="R86" s="12">
        <v>938549</v>
      </c>
      <c r="S86" s="12">
        <v>699903.53944605589</v>
      </c>
      <c r="T86" s="12">
        <v>93766</v>
      </c>
      <c r="U86" s="12">
        <v>0</v>
      </c>
      <c r="V86" s="12">
        <v>0</v>
      </c>
      <c r="W86" s="12">
        <v>0</v>
      </c>
      <c r="X86" s="12">
        <v>1077879</v>
      </c>
      <c r="Y86" s="12">
        <v>-19854.340000003576</v>
      </c>
      <c r="Z86" s="12">
        <v>60498</v>
      </c>
      <c r="AA86" s="12">
        <v>-4044</v>
      </c>
      <c r="AB86" s="12">
        <v>-228615.71059319377</v>
      </c>
      <c r="AC86" s="12">
        <v>47098.447881340981</v>
      </c>
      <c r="AD86" s="12">
        <v>0</v>
      </c>
      <c r="AE86" s="12">
        <v>0</v>
      </c>
      <c r="AF86" s="12">
        <v>0</v>
      </c>
      <c r="AG86" s="12">
        <v>0</v>
      </c>
      <c r="AH86" s="51">
        <f t="shared" si="2"/>
        <v>91206588.129840136</v>
      </c>
      <c r="AJ86" s="14"/>
      <c r="AK86" s="15"/>
      <c r="AO86" s="15"/>
    </row>
    <row r="87" spans="1:41" x14ac:dyDescent="0.2">
      <c r="A87" s="34">
        <v>83</v>
      </c>
      <c r="B87" s="35" t="s">
        <v>83</v>
      </c>
      <c r="C87" s="45">
        <v>0.2329</v>
      </c>
      <c r="D87" s="37">
        <v>3261.1</v>
      </c>
      <c r="E87" s="37">
        <v>3188.1</v>
      </c>
      <c r="F87" s="38">
        <v>35903890.533749253</v>
      </c>
      <c r="G87" s="50">
        <v>0</v>
      </c>
      <c r="H87" s="12">
        <v>0</v>
      </c>
      <c r="I87" s="12">
        <v>639</v>
      </c>
      <c r="J87" s="12">
        <v>-37265</v>
      </c>
      <c r="K87" s="12">
        <v>-2.0000003278255463E-2</v>
      </c>
      <c r="L87" s="12">
        <v>0</v>
      </c>
      <c r="M87" s="12">
        <v>20797</v>
      </c>
      <c r="N87" s="12">
        <v>54878.000000007451</v>
      </c>
      <c r="O87" s="12">
        <v>200697</v>
      </c>
      <c r="P87" s="12">
        <v>-11694</v>
      </c>
      <c r="Q87" s="12">
        <v>-8516</v>
      </c>
      <c r="R87" s="12">
        <v>-638475.00000000745</v>
      </c>
      <c r="S87" s="12">
        <v>124816.84068565816</v>
      </c>
      <c r="T87" s="12">
        <v>3708</v>
      </c>
      <c r="U87" s="12">
        <v>0</v>
      </c>
      <c r="V87" s="12">
        <v>0</v>
      </c>
      <c r="W87" s="12">
        <v>0</v>
      </c>
      <c r="X87" s="12">
        <v>666868</v>
      </c>
      <c r="Y87" s="12">
        <v>-59224.660000003874</v>
      </c>
      <c r="Z87" s="12">
        <v>8617</v>
      </c>
      <c r="AA87" s="12">
        <v>234</v>
      </c>
      <c r="AB87" s="12">
        <v>0</v>
      </c>
      <c r="AC87" s="12">
        <v>8399.8672135919333</v>
      </c>
      <c r="AD87" s="12">
        <v>0</v>
      </c>
      <c r="AE87" s="12">
        <v>0</v>
      </c>
      <c r="AF87" s="12">
        <v>488346.12026870251</v>
      </c>
      <c r="AG87" s="12">
        <v>0</v>
      </c>
      <c r="AH87" s="51">
        <f t="shared" si="2"/>
        <v>36726716.681917198</v>
      </c>
      <c r="AJ87" s="14"/>
      <c r="AK87" s="15"/>
      <c r="AO87" s="15"/>
    </row>
    <row r="88" spans="1:41" x14ac:dyDescent="0.2">
      <c r="A88" s="34">
        <v>84</v>
      </c>
      <c r="B88" s="35" t="s">
        <v>84</v>
      </c>
      <c r="C88" s="45">
        <v>0.1893</v>
      </c>
      <c r="D88" s="37">
        <v>3327.3</v>
      </c>
      <c r="E88" s="37">
        <v>3776.7</v>
      </c>
      <c r="F88" s="38">
        <v>39749896.220565669</v>
      </c>
      <c r="G88" s="50">
        <v>0</v>
      </c>
      <c r="H88" s="12">
        <v>0</v>
      </c>
      <c r="I88" s="12">
        <v>767</v>
      </c>
      <c r="J88" s="12">
        <v>-24235</v>
      </c>
      <c r="K88" s="12">
        <v>88</v>
      </c>
      <c r="L88" s="12">
        <v>0</v>
      </c>
      <c r="M88" s="12">
        <v>-4808</v>
      </c>
      <c r="N88" s="12">
        <v>16314</v>
      </c>
      <c r="O88" s="12">
        <v>61074</v>
      </c>
      <c r="P88" s="12">
        <v>43156</v>
      </c>
      <c r="Q88" s="12">
        <v>33430</v>
      </c>
      <c r="R88" s="12">
        <v>4475332.9999999925</v>
      </c>
      <c r="S88" s="12">
        <v>87477.815521679819</v>
      </c>
      <c r="T88" s="12">
        <v>7527</v>
      </c>
      <c r="U88" s="12">
        <v>0</v>
      </c>
      <c r="V88" s="12">
        <v>0</v>
      </c>
      <c r="W88" s="12">
        <v>0</v>
      </c>
      <c r="X88" s="12">
        <v>88097</v>
      </c>
      <c r="Y88" s="12">
        <v>-19742.580000005662</v>
      </c>
      <c r="Z88" s="12">
        <v>-4705</v>
      </c>
      <c r="AA88" s="12">
        <v>-1772</v>
      </c>
      <c r="AB88" s="12">
        <v>39787.607563003898</v>
      </c>
      <c r="AC88" s="12">
        <v>5886.7935327589512</v>
      </c>
      <c r="AD88" s="12">
        <v>0</v>
      </c>
      <c r="AE88" s="12">
        <v>0</v>
      </c>
      <c r="AF88" s="12">
        <v>0</v>
      </c>
      <c r="AG88" s="12">
        <v>0</v>
      </c>
      <c r="AH88" s="51">
        <f t="shared" si="2"/>
        <v>44553571.857183099</v>
      </c>
      <c r="AJ88" s="14"/>
      <c r="AK88" s="15"/>
      <c r="AO88" s="15"/>
    </row>
    <row r="89" spans="1:41" x14ac:dyDescent="0.2">
      <c r="A89" s="34">
        <v>85</v>
      </c>
      <c r="B89" s="35" t="s">
        <v>85</v>
      </c>
      <c r="C89" s="45">
        <v>0.38519999999999999</v>
      </c>
      <c r="D89" s="37">
        <v>5388.75</v>
      </c>
      <c r="E89" s="37">
        <v>5344.1</v>
      </c>
      <c r="F89" s="38">
        <v>46018839.388856158</v>
      </c>
      <c r="G89" s="50">
        <v>0</v>
      </c>
      <c r="H89" s="12">
        <v>-2842</v>
      </c>
      <c r="I89" s="12">
        <v>818</v>
      </c>
      <c r="J89" s="12">
        <v>-101085</v>
      </c>
      <c r="K89" s="12">
        <v>0</v>
      </c>
      <c r="L89" s="12">
        <v>0</v>
      </c>
      <c r="M89" s="12">
        <v>-6903</v>
      </c>
      <c r="N89" s="12">
        <v>-5145</v>
      </c>
      <c r="O89" s="12">
        <v>34468</v>
      </c>
      <c r="P89" s="12">
        <v>-16367</v>
      </c>
      <c r="Q89" s="12">
        <v>-50704</v>
      </c>
      <c r="R89" s="12">
        <v>-295610</v>
      </c>
      <c r="S89" s="12">
        <v>354298.61486899108</v>
      </c>
      <c r="T89" s="12">
        <v>17017</v>
      </c>
      <c r="U89" s="12">
        <v>0</v>
      </c>
      <c r="V89" s="12">
        <v>0</v>
      </c>
      <c r="W89" s="12">
        <v>0</v>
      </c>
      <c r="X89" s="12">
        <v>256759</v>
      </c>
      <c r="Y89" s="12">
        <v>42228.780000001192</v>
      </c>
      <c r="Z89" s="12">
        <v>-12285</v>
      </c>
      <c r="AA89" s="12">
        <v>960</v>
      </c>
      <c r="AB89" s="12">
        <v>-527724.23632840067</v>
      </c>
      <c r="AC89" s="12">
        <v>23841.268293216825</v>
      </c>
      <c r="AD89" s="12">
        <v>0</v>
      </c>
      <c r="AE89" s="12">
        <v>15016</v>
      </c>
      <c r="AF89" s="12">
        <v>122820.71830046177</v>
      </c>
      <c r="AG89" s="12">
        <v>0</v>
      </c>
      <c r="AH89" s="51">
        <f t="shared" si="2"/>
        <v>45868401.533990428</v>
      </c>
      <c r="AJ89" s="14"/>
      <c r="AK89" s="15"/>
      <c r="AO89" s="15"/>
    </row>
    <row r="90" spans="1:41" x14ac:dyDescent="0.2">
      <c r="A90" s="34">
        <v>86</v>
      </c>
      <c r="B90" s="35" t="s">
        <v>86</v>
      </c>
      <c r="C90" s="45">
        <v>0.21840000000000001</v>
      </c>
      <c r="D90" s="37">
        <v>3797.3</v>
      </c>
      <c r="E90" s="37">
        <v>3760.75</v>
      </c>
      <c r="F90" s="38">
        <v>41770741.169438541</v>
      </c>
      <c r="G90" s="50">
        <v>0</v>
      </c>
      <c r="H90" s="12">
        <v>0</v>
      </c>
      <c r="I90" s="12">
        <v>779</v>
      </c>
      <c r="J90" s="12">
        <v>-64255</v>
      </c>
      <c r="K90" s="12">
        <v>0</v>
      </c>
      <c r="L90" s="12">
        <v>0</v>
      </c>
      <c r="M90" s="12">
        <v>-24614</v>
      </c>
      <c r="N90" s="12">
        <v>10248</v>
      </c>
      <c r="O90" s="12">
        <v>-12781</v>
      </c>
      <c r="P90" s="12">
        <v>-5995</v>
      </c>
      <c r="Q90" s="12">
        <v>-12396</v>
      </c>
      <c r="R90" s="12">
        <v>-334143</v>
      </c>
      <c r="S90" s="12">
        <v>134715.64839795977</v>
      </c>
      <c r="T90" s="12">
        <v>5849</v>
      </c>
      <c r="U90" s="12">
        <v>0</v>
      </c>
      <c r="V90" s="12">
        <v>0</v>
      </c>
      <c r="W90" s="12">
        <v>0</v>
      </c>
      <c r="X90" s="12">
        <v>71867</v>
      </c>
      <c r="Y90" s="12">
        <v>-13405.480000004172</v>
      </c>
      <c r="Z90" s="12">
        <v>12074</v>
      </c>
      <c r="AA90" s="12">
        <v>-2340</v>
      </c>
      <c r="AB90" s="12">
        <v>17565.533803999424</v>
      </c>
      <c r="AC90" s="12">
        <v>9065.2329907864332</v>
      </c>
      <c r="AD90" s="12">
        <v>0</v>
      </c>
      <c r="AE90" s="12">
        <v>0</v>
      </c>
      <c r="AF90" s="12">
        <v>323311.25145410746</v>
      </c>
      <c r="AG90" s="12">
        <v>0</v>
      </c>
      <c r="AH90" s="51">
        <f t="shared" si="2"/>
        <v>41886286.35608539</v>
      </c>
      <c r="AJ90" s="14"/>
      <c r="AK90" s="15"/>
      <c r="AO90" s="15"/>
    </row>
    <row r="91" spans="1:41" x14ac:dyDescent="0.2">
      <c r="A91" s="34">
        <v>87</v>
      </c>
      <c r="B91" s="35" t="s">
        <v>87</v>
      </c>
      <c r="C91" s="45">
        <v>0.29649999999999999</v>
      </c>
      <c r="D91" s="37">
        <v>2434.9</v>
      </c>
      <c r="E91" s="37">
        <v>2400.1999999999998</v>
      </c>
      <c r="F91" s="38">
        <v>24958688.877311599</v>
      </c>
      <c r="G91" s="50">
        <v>0</v>
      </c>
      <c r="H91" s="12">
        <v>0</v>
      </c>
      <c r="I91" s="12">
        <v>436</v>
      </c>
      <c r="J91" s="12">
        <v>-55206</v>
      </c>
      <c r="K91" s="12">
        <v>0</v>
      </c>
      <c r="L91" s="12">
        <v>0</v>
      </c>
      <c r="M91" s="12">
        <v>555</v>
      </c>
      <c r="N91" s="12">
        <v>10437</v>
      </c>
      <c r="O91" s="12">
        <v>37387</v>
      </c>
      <c r="P91" s="12">
        <v>-10860</v>
      </c>
      <c r="Q91" s="12">
        <v>13388</v>
      </c>
      <c r="R91" s="12">
        <v>-276037</v>
      </c>
      <c r="S91" s="12">
        <v>107573.85984506458</v>
      </c>
      <c r="T91" s="12">
        <v>346</v>
      </c>
      <c r="U91" s="12">
        <v>0</v>
      </c>
      <c r="V91" s="12">
        <v>0</v>
      </c>
      <c r="W91" s="12">
        <v>0</v>
      </c>
      <c r="X91" s="12">
        <v>229342</v>
      </c>
      <c r="Y91" s="12">
        <v>-18565.800000000745</v>
      </c>
      <c r="Z91" s="12">
        <v>-2633</v>
      </c>
      <c r="AA91" s="12">
        <v>0</v>
      </c>
      <c r="AB91" s="12">
        <v>-239780.32830674946</v>
      </c>
      <c r="AC91" s="12">
        <v>7238.7041836306453</v>
      </c>
      <c r="AD91" s="12">
        <v>0</v>
      </c>
      <c r="AE91" s="12">
        <v>0</v>
      </c>
      <c r="AF91" s="12">
        <v>212052.69886512309</v>
      </c>
      <c r="AG91" s="12">
        <v>0</v>
      </c>
      <c r="AH91" s="51">
        <f t="shared" si="2"/>
        <v>24974363.011898667</v>
      </c>
      <c r="AJ91" s="14"/>
      <c r="AK91" s="15"/>
      <c r="AO91" s="15"/>
    </row>
    <row r="92" spans="1:41" x14ac:dyDescent="0.2">
      <c r="A92" s="34">
        <v>88</v>
      </c>
      <c r="B92" s="35" t="s">
        <v>88</v>
      </c>
      <c r="C92" s="45">
        <v>0.36609999999999998</v>
      </c>
      <c r="D92" s="37">
        <v>23255.15</v>
      </c>
      <c r="E92" s="37">
        <v>23586.7</v>
      </c>
      <c r="F92" s="38">
        <v>190319938.45567188</v>
      </c>
      <c r="G92" s="50">
        <v>0</v>
      </c>
      <c r="H92" s="12">
        <v>-48930</v>
      </c>
      <c r="I92" s="12">
        <v>3565</v>
      </c>
      <c r="J92" s="12">
        <v>-286380</v>
      </c>
      <c r="K92" s="12">
        <v>32201.590000003576</v>
      </c>
      <c r="L92" s="12">
        <v>0</v>
      </c>
      <c r="M92" s="12">
        <v>-64345</v>
      </c>
      <c r="N92" s="12">
        <v>133553</v>
      </c>
      <c r="O92" s="12">
        <v>-110318</v>
      </c>
      <c r="P92" s="12">
        <v>23741</v>
      </c>
      <c r="Q92" s="12">
        <v>84310</v>
      </c>
      <c r="R92" s="12">
        <v>2121080</v>
      </c>
      <c r="S92" s="12">
        <v>1320295.3841922283</v>
      </c>
      <c r="T92" s="12">
        <v>9532</v>
      </c>
      <c r="U92" s="12">
        <v>0</v>
      </c>
      <c r="V92" s="12">
        <v>0</v>
      </c>
      <c r="W92" s="12">
        <v>0</v>
      </c>
      <c r="X92" s="12">
        <v>-1282095</v>
      </c>
      <c r="Y92" s="12">
        <v>-209279.83999997377</v>
      </c>
      <c r="Z92" s="12">
        <v>61283</v>
      </c>
      <c r="AA92" s="12">
        <v>2477</v>
      </c>
      <c r="AB92" s="12">
        <v>81358.896428108215</v>
      </c>
      <c r="AC92" s="12">
        <v>88845.806760966778</v>
      </c>
      <c r="AD92" s="12">
        <v>0</v>
      </c>
      <c r="AE92" s="12">
        <v>68995</v>
      </c>
      <c r="AF92" s="12">
        <v>0</v>
      </c>
      <c r="AG92" s="12">
        <v>0</v>
      </c>
      <c r="AH92" s="51">
        <f t="shared" si="2"/>
        <v>192349828.29305321</v>
      </c>
      <c r="AJ92" s="14"/>
      <c r="AK92" s="15"/>
      <c r="AO92" s="15"/>
    </row>
    <row r="93" spans="1:41" x14ac:dyDescent="0.2">
      <c r="A93" s="34">
        <v>89</v>
      </c>
      <c r="B93" s="35" t="s">
        <v>89</v>
      </c>
      <c r="C93" s="45">
        <v>0.34110000000000001</v>
      </c>
      <c r="D93" s="37">
        <v>30355.7</v>
      </c>
      <c r="E93" s="37">
        <v>30452.7</v>
      </c>
      <c r="F93" s="38">
        <v>236026540.26794764</v>
      </c>
      <c r="G93" s="50">
        <v>0</v>
      </c>
      <c r="H93" s="12">
        <v>0</v>
      </c>
      <c r="I93" s="12">
        <v>4647</v>
      </c>
      <c r="J93" s="12">
        <v>-90816</v>
      </c>
      <c r="K93" s="12">
        <v>24055</v>
      </c>
      <c r="L93" s="12">
        <v>0</v>
      </c>
      <c r="M93" s="12">
        <v>96417</v>
      </c>
      <c r="N93" s="12">
        <v>-8115</v>
      </c>
      <c r="O93" s="12">
        <v>442518</v>
      </c>
      <c r="P93" s="12">
        <v>-15294</v>
      </c>
      <c r="Q93" s="12">
        <v>-69467</v>
      </c>
      <c r="R93" s="12">
        <v>590816</v>
      </c>
      <c r="S93" s="12">
        <v>1448779.5799158216</v>
      </c>
      <c r="T93" s="12">
        <v>22433</v>
      </c>
      <c r="U93" s="12">
        <v>0</v>
      </c>
      <c r="V93" s="12">
        <v>0</v>
      </c>
      <c r="W93" s="12">
        <v>0</v>
      </c>
      <c r="X93" s="12">
        <v>-1874137</v>
      </c>
      <c r="Y93" s="12">
        <v>56626.460000008345</v>
      </c>
      <c r="Z93" s="12">
        <v>45326</v>
      </c>
      <c r="AA93" s="12">
        <v>9101</v>
      </c>
      <c r="AB93" s="12">
        <v>64680.304075747728</v>
      </c>
      <c r="AC93" s="12">
        <v>97492.068758040667</v>
      </c>
      <c r="AD93" s="12">
        <v>0</v>
      </c>
      <c r="AE93" s="12">
        <v>0</v>
      </c>
      <c r="AF93" s="12">
        <v>0</v>
      </c>
      <c r="AG93" s="12">
        <v>0</v>
      </c>
      <c r="AH93" s="51">
        <f t="shared" si="2"/>
        <v>236871602.68069726</v>
      </c>
      <c r="AJ93" s="14"/>
      <c r="AK93" s="15"/>
      <c r="AO93" s="15"/>
    </row>
    <row r="94" spans="1:41" x14ac:dyDescent="0.2">
      <c r="A94" s="34">
        <v>90</v>
      </c>
      <c r="B94" s="35" t="s">
        <v>90</v>
      </c>
      <c r="C94" s="45">
        <v>0.8</v>
      </c>
      <c r="D94" s="37">
        <v>607.29999999999995</v>
      </c>
      <c r="E94" s="37">
        <v>635</v>
      </c>
      <c r="F94" s="38">
        <v>4236276.9530020244</v>
      </c>
      <c r="G94" s="50">
        <v>0</v>
      </c>
      <c r="H94" s="12">
        <v>0</v>
      </c>
      <c r="I94" s="12">
        <v>42</v>
      </c>
      <c r="J94" s="12">
        <v>-2989</v>
      </c>
      <c r="K94" s="12">
        <v>0</v>
      </c>
      <c r="L94" s="12">
        <v>0</v>
      </c>
      <c r="M94" s="12">
        <v>742</v>
      </c>
      <c r="N94" s="12">
        <v>3952</v>
      </c>
      <c r="O94" s="12">
        <v>5489</v>
      </c>
      <c r="P94" s="12">
        <v>746</v>
      </c>
      <c r="Q94" s="12">
        <v>316</v>
      </c>
      <c r="R94" s="12">
        <v>79322</v>
      </c>
      <c r="S94" s="12">
        <v>93191.937107312493</v>
      </c>
      <c r="T94" s="12">
        <v>-727</v>
      </c>
      <c r="U94" s="12">
        <v>0</v>
      </c>
      <c r="V94" s="12">
        <v>0</v>
      </c>
      <c r="W94" s="12">
        <v>0</v>
      </c>
      <c r="X94" s="12">
        <v>16718</v>
      </c>
      <c r="Y94" s="12">
        <v>421.74000000022352</v>
      </c>
      <c r="Z94" s="12">
        <v>4171</v>
      </c>
      <c r="AA94" s="12">
        <v>-125</v>
      </c>
      <c r="AB94" s="12">
        <v>0</v>
      </c>
      <c r="AC94" s="12">
        <v>6271.915955577977</v>
      </c>
      <c r="AD94" s="12">
        <v>0</v>
      </c>
      <c r="AE94" s="12">
        <v>0</v>
      </c>
      <c r="AF94" s="12">
        <v>0</v>
      </c>
      <c r="AG94" s="12">
        <v>0</v>
      </c>
      <c r="AH94" s="51">
        <f t="shared" si="2"/>
        <v>4443819.5460649151</v>
      </c>
      <c r="AJ94" s="14"/>
      <c r="AK94" s="15"/>
      <c r="AO94" s="15"/>
    </row>
    <row r="95" spans="1:41" x14ac:dyDescent="0.2">
      <c r="A95" s="34">
        <v>91</v>
      </c>
      <c r="B95" s="35" t="s">
        <v>91</v>
      </c>
      <c r="C95" s="45">
        <v>0.34760000000000002</v>
      </c>
      <c r="D95" s="37">
        <v>936</v>
      </c>
      <c r="E95" s="37">
        <v>957</v>
      </c>
      <c r="F95" s="38">
        <v>11821706.144637294</v>
      </c>
      <c r="G95" s="50">
        <v>0</v>
      </c>
      <c r="H95" s="12">
        <v>0</v>
      </c>
      <c r="I95" s="12">
        <v>180</v>
      </c>
      <c r="J95" s="12">
        <v>0</v>
      </c>
      <c r="K95" s="12">
        <v>0</v>
      </c>
      <c r="L95" s="12">
        <v>0</v>
      </c>
      <c r="M95" s="12">
        <v>-70761</v>
      </c>
      <c r="N95" s="12">
        <v>9310</v>
      </c>
      <c r="O95" s="12">
        <v>0</v>
      </c>
      <c r="P95" s="12">
        <v>123</v>
      </c>
      <c r="Q95" s="12">
        <v>12416</v>
      </c>
      <c r="R95" s="12">
        <v>193149</v>
      </c>
      <c r="S95" s="12">
        <v>62890.063309086487</v>
      </c>
      <c r="T95" s="12">
        <v>-71</v>
      </c>
      <c r="U95" s="12">
        <v>1</v>
      </c>
      <c r="V95" s="12">
        <v>0</v>
      </c>
      <c r="W95" s="12">
        <v>0</v>
      </c>
      <c r="X95" s="12">
        <v>-49081</v>
      </c>
      <c r="Y95" s="12">
        <v>-13149.839999999851</v>
      </c>
      <c r="Z95" s="12">
        <v>-12670</v>
      </c>
      <c r="AA95" s="12">
        <v>0</v>
      </c>
      <c r="AB95" s="12">
        <v>-7030.6127387993038</v>
      </c>
      <c r="AC95" s="12">
        <v>4231.9933056198061</v>
      </c>
      <c r="AD95" s="12">
        <v>0</v>
      </c>
      <c r="AE95" s="12">
        <v>0</v>
      </c>
      <c r="AF95" s="12">
        <v>0</v>
      </c>
      <c r="AG95" s="12">
        <v>0</v>
      </c>
      <c r="AH95" s="51">
        <f t="shared" si="2"/>
        <v>11951243.748513201</v>
      </c>
      <c r="AJ95" s="14"/>
      <c r="AK95" s="15"/>
      <c r="AO95" s="15"/>
    </row>
    <row r="96" spans="1:41" x14ac:dyDescent="0.2">
      <c r="A96" s="34">
        <v>92</v>
      </c>
      <c r="B96" s="35" t="s">
        <v>92</v>
      </c>
      <c r="C96" s="45">
        <v>0.25640000000000002</v>
      </c>
      <c r="D96" s="37">
        <v>5209.75</v>
      </c>
      <c r="E96" s="37">
        <v>5236.1000000000004</v>
      </c>
      <c r="F96" s="38">
        <v>51713120.874676183</v>
      </c>
      <c r="G96" s="50">
        <v>0</v>
      </c>
      <c r="H96" s="12">
        <v>0</v>
      </c>
      <c r="I96" s="12">
        <v>978</v>
      </c>
      <c r="J96" s="12">
        <v>-97254</v>
      </c>
      <c r="K96" s="12">
        <v>0</v>
      </c>
      <c r="L96" s="12">
        <v>0</v>
      </c>
      <c r="M96" s="12">
        <v>-64882</v>
      </c>
      <c r="N96" s="12">
        <v>53660</v>
      </c>
      <c r="O96" s="12">
        <v>26056</v>
      </c>
      <c r="P96" s="12">
        <v>2588</v>
      </c>
      <c r="Q96" s="12">
        <v>4718</v>
      </c>
      <c r="R96" s="12">
        <v>210800</v>
      </c>
      <c r="S96" s="12">
        <v>216289.25663778186</v>
      </c>
      <c r="T96" s="12">
        <v>18811</v>
      </c>
      <c r="U96" s="12">
        <v>0</v>
      </c>
      <c r="V96" s="12">
        <v>0</v>
      </c>
      <c r="W96" s="12">
        <v>0</v>
      </c>
      <c r="X96" s="12">
        <v>-18646</v>
      </c>
      <c r="Y96" s="12">
        <v>-16076.060000002384</v>
      </c>
      <c r="Z96" s="12">
        <v>33794</v>
      </c>
      <c r="AA96" s="12">
        <v>-558</v>
      </c>
      <c r="AB96" s="12">
        <v>0</v>
      </c>
      <c r="AC96" s="12">
        <v>14554.400681421161</v>
      </c>
      <c r="AD96" s="12">
        <v>0</v>
      </c>
      <c r="AE96" s="12">
        <v>0</v>
      </c>
      <c r="AF96" s="12">
        <v>0</v>
      </c>
      <c r="AG96" s="12">
        <v>0</v>
      </c>
      <c r="AH96" s="51">
        <f t="shared" si="2"/>
        <v>52097953.471995384</v>
      </c>
      <c r="AJ96" s="14"/>
      <c r="AK96" s="15"/>
      <c r="AO96" s="15"/>
    </row>
    <row r="97" spans="1:41" x14ac:dyDescent="0.2">
      <c r="A97" s="34">
        <v>93</v>
      </c>
      <c r="B97" s="35" t="s">
        <v>93</v>
      </c>
      <c r="C97" s="45">
        <v>0.43869999999999998</v>
      </c>
      <c r="D97" s="37">
        <v>4988.5</v>
      </c>
      <c r="E97" s="37">
        <v>4954.75</v>
      </c>
      <c r="F97" s="38">
        <v>38279201.891114578</v>
      </c>
      <c r="G97" s="50">
        <v>0</v>
      </c>
      <c r="H97" s="12">
        <v>0</v>
      </c>
      <c r="I97" s="12">
        <v>696</v>
      </c>
      <c r="J97" s="12">
        <v>-30086</v>
      </c>
      <c r="K97" s="12">
        <v>-15016</v>
      </c>
      <c r="L97" s="12">
        <v>0</v>
      </c>
      <c r="M97" s="12">
        <v>25774</v>
      </c>
      <c r="N97" s="12">
        <v>23618</v>
      </c>
      <c r="O97" s="12">
        <v>26880</v>
      </c>
      <c r="P97" s="12">
        <v>-2232</v>
      </c>
      <c r="Q97" s="12">
        <v>-14566</v>
      </c>
      <c r="R97" s="12">
        <v>-203681</v>
      </c>
      <c r="S97" s="12">
        <v>389425.76842146367</v>
      </c>
      <c r="T97" s="12">
        <v>31704</v>
      </c>
      <c r="U97" s="12">
        <v>0</v>
      </c>
      <c r="V97" s="12">
        <v>0</v>
      </c>
      <c r="W97" s="12">
        <v>0</v>
      </c>
      <c r="X97" s="12">
        <v>305921</v>
      </c>
      <c r="Y97" s="12">
        <v>-44693</v>
      </c>
      <c r="Z97" s="12">
        <v>-42357</v>
      </c>
      <c r="AA97" s="12">
        <v>0</v>
      </c>
      <c r="AB97" s="12">
        <v>6291.078184351325</v>
      </c>
      <c r="AC97" s="12">
        <v>26205.319314740598</v>
      </c>
      <c r="AD97" s="12">
        <v>0</v>
      </c>
      <c r="AE97" s="12">
        <v>0</v>
      </c>
      <c r="AF97" s="12">
        <v>0</v>
      </c>
      <c r="AG97" s="12">
        <v>0</v>
      </c>
      <c r="AH97" s="51">
        <f t="shared" si="2"/>
        <v>38763086.057035133</v>
      </c>
      <c r="AJ97" s="14"/>
      <c r="AK97" s="15"/>
      <c r="AO97" s="15"/>
    </row>
    <row r="98" spans="1:41" x14ac:dyDescent="0.2">
      <c r="A98" s="34">
        <v>94</v>
      </c>
      <c r="B98" s="35" t="s">
        <v>94</v>
      </c>
      <c r="C98" s="45">
        <v>0.3402</v>
      </c>
      <c r="D98" s="37">
        <v>6384.75</v>
      </c>
      <c r="E98" s="37">
        <v>6419.5</v>
      </c>
      <c r="F98" s="38">
        <v>55793853.379128262</v>
      </c>
      <c r="G98" s="50">
        <v>0</v>
      </c>
      <c r="H98" s="12">
        <v>50738</v>
      </c>
      <c r="I98" s="12">
        <v>1028</v>
      </c>
      <c r="J98" s="12">
        <v>-88759</v>
      </c>
      <c r="K98" s="12">
        <v>-255.57000000029802</v>
      </c>
      <c r="L98" s="12">
        <v>0</v>
      </c>
      <c r="M98" s="12">
        <v>-14970</v>
      </c>
      <c r="N98" s="12">
        <v>26779</v>
      </c>
      <c r="O98" s="12">
        <v>-12331</v>
      </c>
      <c r="P98" s="12">
        <v>2396</v>
      </c>
      <c r="Q98" s="12">
        <v>7325</v>
      </c>
      <c r="R98" s="12">
        <v>234878</v>
      </c>
      <c r="S98" s="12">
        <v>343907.83811701834</v>
      </c>
      <c r="T98" s="12">
        <v>16841</v>
      </c>
      <c r="U98" s="12">
        <v>-1</v>
      </c>
      <c r="V98" s="12">
        <v>0</v>
      </c>
      <c r="W98" s="12">
        <v>0</v>
      </c>
      <c r="X98" s="12">
        <v>55152</v>
      </c>
      <c r="Y98" s="12">
        <v>33242</v>
      </c>
      <c r="Z98" s="12">
        <v>29288</v>
      </c>
      <c r="AA98" s="12">
        <v>-2190</v>
      </c>
      <c r="AB98" s="12">
        <v>48374.518661499023</v>
      </c>
      <c r="AC98" s="12">
        <v>23143.2582770437</v>
      </c>
      <c r="AD98" s="12">
        <v>0</v>
      </c>
      <c r="AE98" s="12">
        <v>68268</v>
      </c>
      <c r="AF98" s="12">
        <v>0</v>
      </c>
      <c r="AG98" s="12">
        <v>0</v>
      </c>
      <c r="AH98" s="51">
        <f t="shared" si="2"/>
        <v>56616707.424183823</v>
      </c>
      <c r="AJ98" s="14"/>
      <c r="AK98" s="15"/>
      <c r="AO98" s="15"/>
    </row>
    <row r="99" spans="1:41" x14ac:dyDescent="0.2">
      <c r="A99" s="34">
        <v>95</v>
      </c>
      <c r="B99" s="35" t="s">
        <v>95</v>
      </c>
      <c r="C99" s="45">
        <v>0.4768</v>
      </c>
      <c r="D99" s="37">
        <v>1419.7</v>
      </c>
      <c r="E99" s="37">
        <v>1457.35</v>
      </c>
      <c r="F99" s="38">
        <v>15161886.412049886</v>
      </c>
      <c r="G99" s="50">
        <v>0</v>
      </c>
      <c r="H99" s="12">
        <v>0</v>
      </c>
      <c r="I99" s="12">
        <v>234</v>
      </c>
      <c r="J99" s="12">
        <v>-25417</v>
      </c>
      <c r="K99" s="12">
        <v>0</v>
      </c>
      <c r="L99" s="12">
        <v>0</v>
      </c>
      <c r="M99" s="12">
        <v>0</v>
      </c>
      <c r="N99" s="12">
        <v>23002</v>
      </c>
      <c r="O99" s="12">
        <v>15889</v>
      </c>
      <c r="P99" s="12">
        <v>-198</v>
      </c>
      <c r="Q99" s="12">
        <v>2488</v>
      </c>
      <c r="R99" s="12">
        <v>290998</v>
      </c>
      <c r="S99" s="12">
        <v>122892.50480709784</v>
      </c>
      <c r="T99" s="12">
        <v>6177</v>
      </c>
      <c r="U99" s="12">
        <v>-1</v>
      </c>
      <c r="V99" s="12">
        <v>0</v>
      </c>
      <c r="W99" s="12">
        <v>0</v>
      </c>
      <c r="X99" s="12">
        <v>30614</v>
      </c>
      <c r="Y99" s="12">
        <v>-8048.0400000009686</v>
      </c>
      <c r="Z99" s="12">
        <v>-43554</v>
      </c>
      <c r="AA99" s="12">
        <v>413</v>
      </c>
      <c r="AB99" s="12">
        <v>0</v>
      </c>
      <c r="AC99" s="12">
        <v>8270.3094001654536</v>
      </c>
      <c r="AD99" s="12">
        <v>0</v>
      </c>
      <c r="AE99" s="12">
        <v>0</v>
      </c>
      <c r="AF99" s="12">
        <v>0</v>
      </c>
      <c r="AG99" s="12">
        <v>0</v>
      </c>
      <c r="AH99" s="51">
        <f t="shared" si="2"/>
        <v>15585646.186257148</v>
      </c>
      <c r="AJ99" s="14"/>
      <c r="AK99" s="15"/>
      <c r="AO99" s="15"/>
    </row>
    <row r="100" spans="1:41" x14ac:dyDescent="0.2">
      <c r="A100" s="34">
        <v>96</v>
      </c>
      <c r="B100" s="35" t="s">
        <v>96</v>
      </c>
      <c r="C100" s="45">
        <v>0.23469999999999999</v>
      </c>
      <c r="D100" s="37">
        <v>5281.4</v>
      </c>
      <c r="E100" s="37">
        <v>5442.85</v>
      </c>
      <c r="F100" s="38">
        <v>53136202.446520217</v>
      </c>
      <c r="G100" s="50">
        <v>0</v>
      </c>
      <c r="H100" s="12">
        <v>0</v>
      </c>
      <c r="I100" s="12">
        <v>989</v>
      </c>
      <c r="J100" s="12">
        <v>-108672</v>
      </c>
      <c r="K100" s="12">
        <v>0.25</v>
      </c>
      <c r="L100" s="12">
        <v>0</v>
      </c>
      <c r="M100" s="12">
        <v>8873</v>
      </c>
      <c r="N100" s="12">
        <v>15914</v>
      </c>
      <c r="O100" s="12">
        <v>39331</v>
      </c>
      <c r="P100" s="12">
        <v>17045</v>
      </c>
      <c r="Q100" s="12">
        <v>-3642</v>
      </c>
      <c r="R100" s="12">
        <v>1333664</v>
      </c>
      <c r="S100" s="12">
        <v>181788.89760826528</v>
      </c>
      <c r="T100" s="12">
        <v>47360</v>
      </c>
      <c r="U100" s="12">
        <v>0</v>
      </c>
      <c r="V100" s="12">
        <v>0</v>
      </c>
      <c r="W100" s="12">
        <v>0</v>
      </c>
      <c r="X100" s="12">
        <v>940380</v>
      </c>
      <c r="Y100" s="12">
        <v>-33451.880000002682</v>
      </c>
      <c r="Z100" s="12">
        <v>25742</v>
      </c>
      <c r="AA100" s="12">
        <v>-2977</v>
      </c>
      <c r="AB100" s="12">
        <v>-117880.57480499893</v>
      </c>
      <c r="AC100" s="12">
        <v>12232.914862528443</v>
      </c>
      <c r="AD100" s="12">
        <v>0</v>
      </c>
      <c r="AE100" s="12">
        <v>0</v>
      </c>
      <c r="AF100" s="12">
        <v>0</v>
      </c>
      <c r="AG100" s="12">
        <v>0</v>
      </c>
      <c r="AH100" s="51">
        <f t="shared" si="2"/>
        <v>55492899.054186009</v>
      </c>
      <c r="AJ100" s="14"/>
      <c r="AK100" s="15"/>
      <c r="AO100" s="15"/>
    </row>
    <row r="101" spans="1:41" x14ac:dyDescent="0.2">
      <c r="A101" s="34">
        <v>97</v>
      </c>
      <c r="B101" s="35" t="s">
        <v>97</v>
      </c>
      <c r="C101" s="45">
        <v>0.32769999999999999</v>
      </c>
      <c r="D101" s="37">
        <v>3610.05</v>
      </c>
      <c r="E101" s="37">
        <v>3699.1</v>
      </c>
      <c r="F101" s="38">
        <v>32938380.271653984</v>
      </c>
      <c r="G101" s="50">
        <v>0</v>
      </c>
      <c r="H101" s="12">
        <v>0</v>
      </c>
      <c r="I101" s="12">
        <v>593</v>
      </c>
      <c r="J101" s="12">
        <v>-62806</v>
      </c>
      <c r="K101" s="12">
        <v>0</v>
      </c>
      <c r="L101" s="12">
        <v>0</v>
      </c>
      <c r="M101" s="12">
        <v>-35995</v>
      </c>
      <c r="N101" s="12">
        <v>-11558</v>
      </c>
      <c r="O101" s="12">
        <v>45937</v>
      </c>
      <c r="P101" s="12">
        <v>85</v>
      </c>
      <c r="Q101" s="12">
        <v>-2133</v>
      </c>
      <c r="R101" s="12">
        <v>633857</v>
      </c>
      <c r="S101" s="12">
        <v>192444.35167102888</v>
      </c>
      <c r="T101" s="12">
        <v>8780</v>
      </c>
      <c r="U101" s="12">
        <v>-1</v>
      </c>
      <c r="V101" s="12">
        <v>0</v>
      </c>
      <c r="W101" s="12">
        <v>0</v>
      </c>
      <c r="X101" s="12">
        <v>28099</v>
      </c>
      <c r="Y101" s="12">
        <v>9057.3999999985099</v>
      </c>
      <c r="Z101" s="12">
        <v>24118</v>
      </c>
      <c r="AA101" s="12">
        <v>0</v>
      </c>
      <c r="AB101" s="12">
        <v>102467.06089919806</v>
      </c>
      <c r="AC101" s="12">
        <v>12950.167639836669</v>
      </c>
      <c r="AD101" s="12">
        <v>0</v>
      </c>
      <c r="AE101" s="12">
        <v>0</v>
      </c>
      <c r="AF101" s="12">
        <v>0</v>
      </c>
      <c r="AG101" s="12">
        <v>0</v>
      </c>
      <c r="AH101" s="51">
        <f t="shared" si="2"/>
        <v>33884275.251864046</v>
      </c>
      <c r="AJ101" s="14"/>
      <c r="AK101" s="15"/>
      <c r="AO101" s="15"/>
    </row>
    <row r="102" spans="1:41" x14ac:dyDescent="0.2">
      <c r="A102" s="34">
        <v>98</v>
      </c>
      <c r="B102" s="35" t="s">
        <v>98</v>
      </c>
      <c r="C102" s="45">
        <v>0.36990000000000001</v>
      </c>
      <c r="D102" s="37">
        <v>12671</v>
      </c>
      <c r="E102" s="37">
        <v>12699.5</v>
      </c>
      <c r="F102" s="38">
        <v>91672387.712440357</v>
      </c>
      <c r="G102" s="50">
        <v>0</v>
      </c>
      <c r="H102" s="12">
        <v>0</v>
      </c>
      <c r="I102" s="12">
        <v>1802</v>
      </c>
      <c r="J102" s="12">
        <v>-44736</v>
      </c>
      <c r="K102" s="12">
        <v>0</v>
      </c>
      <c r="L102" s="12">
        <v>0</v>
      </c>
      <c r="M102" s="12">
        <v>-43325</v>
      </c>
      <c r="N102" s="12">
        <v>49545</v>
      </c>
      <c r="O102" s="12">
        <v>182149</v>
      </c>
      <c r="P102" s="12">
        <v>-7284</v>
      </c>
      <c r="Q102" s="12">
        <v>-19487</v>
      </c>
      <c r="R102" s="12">
        <v>158003</v>
      </c>
      <c r="S102" s="12">
        <v>664532.66783455014</v>
      </c>
      <c r="T102" s="12">
        <v>-2146</v>
      </c>
      <c r="U102" s="12">
        <v>-1</v>
      </c>
      <c r="V102" s="12">
        <v>0</v>
      </c>
      <c r="W102" s="12">
        <v>0</v>
      </c>
      <c r="X102" s="12">
        <v>150110</v>
      </c>
      <c r="Y102" s="12">
        <v>-38979.379999995232</v>
      </c>
      <c r="Z102" s="12">
        <v>6608</v>
      </c>
      <c r="AA102" s="12">
        <v>297</v>
      </c>
      <c r="AB102" s="12">
        <v>229822.28963899612</v>
      </c>
      <c r="AC102" s="12">
        <v>44717.425222039223</v>
      </c>
      <c r="AD102" s="12">
        <v>0</v>
      </c>
      <c r="AE102" s="12">
        <v>0</v>
      </c>
      <c r="AF102" s="12">
        <v>0</v>
      </c>
      <c r="AG102" s="12">
        <v>0</v>
      </c>
      <c r="AH102" s="51">
        <f t="shared" si="2"/>
        <v>93004015.715135947</v>
      </c>
      <c r="AJ102" s="14"/>
      <c r="AK102" s="15"/>
      <c r="AO102" s="15"/>
    </row>
    <row r="103" spans="1:41" x14ac:dyDescent="0.2">
      <c r="A103" s="34">
        <v>101</v>
      </c>
      <c r="B103" s="35" t="s">
        <v>99</v>
      </c>
      <c r="C103" s="45">
        <v>0.8</v>
      </c>
      <c r="D103" s="37">
        <v>15191.7</v>
      </c>
      <c r="E103" s="37">
        <v>15275.05</v>
      </c>
      <c r="F103" s="38">
        <v>65009541.885740228</v>
      </c>
      <c r="G103" s="50">
        <v>0</v>
      </c>
      <c r="H103" s="12">
        <v>0</v>
      </c>
      <c r="I103" s="12">
        <v>815</v>
      </c>
      <c r="J103" s="12">
        <v>-38578</v>
      </c>
      <c r="K103" s="12">
        <v>-30653</v>
      </c>
      <c r="L103" s="12">
        <v>0</v>
      </c>
      <c r="M103" s="12">
        <v>8668</v>
      </c>
      <c r="N103" s="12">
        <v>4014</v>
      </c>
      <c r="O103" s="12">
        <v>-128013</v>
      </c>
      <c r="P103" s="12">
        <v>-4992</v>
      </c>
      <c r="Q103" s="12">
        <v>107592</v>
      </c>
      <c r="R103" s="12">
        <v>176256</v>
      </c>
      <c r="S103" s="12">
        <v>2021179.1870457008</v>
      </c>
      <c r="T103" s="12">
        <v>-40082</v>
      </c>
      <c r="U103" s="12">
        <v>0</v>
      </c>
      <c r="V103" s="12">
        <v>0</v>
      </c>
      <c r="W103" s="12">
        <v>0</v>
      </c>
      <c r="X103" s="12">
        <v>-233059</v>
      </c>
      <c r="Y103" s="12">
        <v>-60515.839999996126</v>
      </c>
      <c r="Z103" s="12">
        <v>-711508</v>
      </c>
      <c r="AA103" s="12">
        <v>-493</v>
      </c>
      <c r="AB103" s="12">
        <v>-1765.3719999939203</v>
      </c>
      <c r="AC103" s="12">
        <v>136010.06266505271</v>
      </c>
      <c r="AD103" s="12">
        <v>0</v>
      </c>
      <c r="AE103" s="12">
        <v>0</v>
      </c>
      <c r="AF103" s="12">
        <v>0</v>
      </c>
      <c r="AG103" s="12">
        <v>0</v>
      </c>
      <c r="AH103" s="51">
        <f t="shared" si="2"/>
        <v>66214416.923450992</v>
      </c>
      <c r="AJ103" s="14"/>
      <c r="AK103" s="15"/>
      <c r="AO103" s="15"/>
    </row>
    <row r="104" spans="1:41" x14ac:dyDescent="0.2">
      <c r="A104" s="34">
        <v>102</v>
      </c>
      <c r="B104" s="35" t="s">
        <v>100</v>
      </c>
      <c r="C104" s="45">
        <v>0.30580000000000002</v>
      </c>
      <c r="D104" s="37">
        <v>2095.6999999999998</v>
      </c>
      <c r="E104" s="37">
        <v>2086</v>
      </c>
      <c r="F104" s="38">
        <v>22934091.654709991</v>
      </c>
      <c r="G104" s="50">
        <v>0</v>
      </c>
      <c r="H104" s="12">
        <v>0</v>
      </c>
      <c r="I104" s="12">
        <v>389</v>
      </c>
      <c r="J104" s="12">
        <v>-33724</v>
      </c>
      <c r="K104" s="12">
        <v>12243</v>
      </c>
      <c r="L104" s="12">
        <v>0</v>
      </c>
      <c r="M104" s="12">
        <v>1155</v>
      </c>
      <c r="N104" s="12">
        <v>14419</v>
      </c>
      <c r="O104" s="12">
        <v>-59190</v>
      </c>
      <c r="P104" s="12">
        <v>5140</v>
      </c>
      <c r="Q104" s="12">
        <v>7707</v>
      </c>
      <c r="R104" s="12">
        <v>-82053</v>
      </c>
      <c r="S104" s="12">
        <v>113962.62542071193</v>
      </c>
      <c r="T104" s="12">
        <v>1521</v>
      </c>
      <c r="U104" s="12">
        <v>0</v>
      </c>
      <c r="V104" s="12">
        <v>0</v>
      </c>
      <c r="W104" s="12">
        <v>0</v>
      </c>
      <c r="X104" s="12">
        <v>58029</v>
      </c>
      <c r="Y104" s="12">
        <v>-27918.220000002533</v>
      </c>
      <c r="Z104" s="12">
        <v>-23397</v>
      </c>
      <c r="AA104" s="12">
        <v>0</v>
      </c>
      <c r="AB104" s="12">
        <v>40447.128777902573</v>
      </c>
      <c r="AC104" s="12">
        <v>7669.0593006126583</v>
      </c>
      <c r="AD104" s="12">
        <v>0</v>
      </c>
      <c r="AE104" s="12">
        <v>0</v>
      </c>
      <c r="AF104" s="12">
        <v>66248.419975653291</v>
      </c>
      <c r="AG104" s="12">
        <v>0</v>
      </c>
      <c r="AH104" s="51">
        <f t="shared" ref="AH104:AH135" si="3">SUM(F104:AG104)</f>
        <v>23036739.668184869</v>
      </c>
      <c r="AJ104" s="14"/>
      <c r="AK104" s="15"/>
      <c r="AO104" s="15"/>
    </row>
    <row r="105" spans="1:41" x14ac:dyDescent="0.2">
      <c r="A105" s="34">
        <v>103</v>
      </c>
      <c r="B105" s="35" t="s">
        <v>101</v>
      </c>
      <c r="C105" s="45">
        <v>0.19420000000000001</v>
      </c>
      <c r="D105" s="37">
        <v>786.5</v>
      </c>
      <c r="E105" s="37">
        <v>821.65</v>
      </c>
      <c r="F105" s="38">
        <v>10084706.303392317</v>
      </c>
      <c r="G105" s="50">
        <v>0</v>
      </c>
      <c r="H105" s="12">
        <v>0</v>
      </c>
      <c r="I105" s="12">
        <v>183</v>
      </c>
      <c r="J105" s="12">
        <v>-9034</v>
      </c>
      <c r="K105" s="12">
        <v>0</v>
      </c>
      <c r="L105" s="12">
        <v>0</v>
      </c>
      <c r="M105" s="12">
        <v>0</v>
      </c>
      <c r="N105" s="12">
        <v>5727</v>
      </c>
      <c r="O105" s="12">
        <v>18824</v>
      </c>
      <c r="P105" s="12">
        <v>-7</v>
      </c>
      <c r="Q105" s="12">
        <v>0</v>
      </c>
      <c r="R105" s="12">
        <v>351176</v>
      </c>
      <c r="S105" s="12">
        <v>24862.735830018297</v>
      </c>
      <c r="T105" s="12">
        <v>1236</v>
      </c>
      <c r="U105" s="12">
        <v>0</v>
      </c>
      <c r="V105" s="12">
        <v>0</v>
      </c>
      <c r="W105" s="12">
        <v>0</v>
      </c>
      <c r="X105" s="12">
        <v>67357</v>
      </c>
      <c r="Y105" s="12">
        <v>-6163.5200000014156</v>
      </c>
      <c r="Z105" s="12">
        <v>18277</v>
      </c>
      <c r="AA105" s="12">
        <v>0</v>
      </c>
      <c r="AB105" s="12">
        <v>0</v>
      </c>
      <c r="AC105" s="12">
        <v>1673.5268242433667</v>
      </c>
      <c r="AD105" s="12">
        <v>0</v>
      </c>
      <c r="AE105" s="12">
        <v>0</v>
      </c>
      <c r="AF105" s="12">
        <v>0</v>
      </c>
      <c r="AG105" s="12">
        <v>0</v>
      </c>
      <c r="AH105" s="51">
        <f t="shared" si="3"/>
        <v>10558818.046046577</v>
      </c>
      <c r="AJ105" s="14"/>
      <c r="AK105" s="15"/>
      <c r="AO105" s="15"/>
    </row>
    <row r="106" spans="1:41" x14ac:dyDescent="0.2">
      <c r="A106" s="34">
        <v>104</v>
      </c>
      <c r="B106" s="35" t="s">
        <v>102</v>
      </c>
      <c r="C106" s="45">
        <v>0.69520000000000004</v>
      </c>
      <c r="D106" s="37">
        <v>3958.4</v>
      </c>
      <c r="E106" s="37">
        <v>4177.75</v>
      </c>
      <c r="F106" s="38">
        <v>23763584.922798935</v>
      </c>
      <c r="G106" s="50">
        <v>0</v>
      </c>
      <c r="H106" s="12">
        <v>0</v>
      </c>
      <c r="I106" s="12">
        <v>298</v>
      </c>
      <c r="J106" s="12">
        <v>-22779</v>
      </c>
      <c r="K106" s="12">
        <v>-20715</v>
      </c>
      <c r="L106" s="12">
        <v>0</v>
      </c>
      <c r="M106" s="12">
        <v>106937</v>
      </c>
      <c r="N106" s="12">
        <v>-5430</v>
      </c>
      <c r="O106" s="12">
        <v>27768</v>
      </c>
      <c r="P106" s="12">
        <v>-120</v>
      </c>
      <c r="Q106" s="12">
        <v>63811</v>
      </c>
      <c r="R106" s="12">
        <v>703566</v>
      </c>
      <c r="S106" s="12">
        <v>514987.01801368594</v>
      </c>
      <c r="T106" s="12">
        <v>8902</v>
      </c>
      <c r="U106" s="12">
        <v>0</v>
      </c>
      <c r="V106" s="12">
        <v>0</v>
      </c>
      <c r="W106" s="12">
        <v>0</v>
      </c>
      <c r="X106" s="12">
        <v>598412</v>
      </c>
      <c r="Y106" s="12">
        <v>20365.39999999851</v>
      </c>
      <c r="Z106" s="12">
        <v>14364</v>
      </c>
      <c r="AA106" s="12">
        <v>-344</v>
      </c>
      <c r="AB106" s="12">
        <v>-26004.541132800281</v>
      </c>
      <c r="AC106" s="12">
        <v>34654.71013237536</v>
      </c>
      <c r="AD106" s="12">
        <v>0</v>
      </c>
      <c r="AE106" s="12">
        <v>0</v>
      </c>
      <c r="AF106" s="12">
        <v>0</v>
      </c>
      <c r="AG106" s="12">
        <v>0</v>
      </c>
      <c r="AH106" s="51">
        <f t="shared" si="3"/>
        <v>25782257.509812195</v>
      </c>
      <c r="AJ106" s="14"/>
      <c r="AK106" s="15"/>
      <c r="AO106" s="15"/>
    </row>
    <row r="107" spans="1:41" x14ac:dyDescent="0.2">
      <c r="A107" s="34">
        <v>106</v>
      </c>
      <c r="B107" s="35" t="s">
        <v>103</v>
      </c>
      <c r="C107" s="45">
        <v>0.41599999999999998</v>
      </c>
      <c r="D107" s="37">
        <v>2670.6</v>
      </c>
      <c r="E107" s="37">
        <v>2708.75</v>
      </c>
      <c r="F107" s="38">
        <v>22616188.872144714</v>
      </c>
      <c r="G107" s="50">
        <v>0</v>
      </c>
      <c r="H107" s="12">
        <v>0</v>
      </c>
      <c r="I107" s="12">
        <v>394</v>
      </c>
      <c r="J107" s="12">
        <v>-21823</v>
      </c>
      <c r="K107" s="12">
        <v>0</v>
      </c>
      <c r="L107" s="12">
        <v>0</v>
      </c>
      <c r="M107" s="12">
        <v>6464</v>
      </c>
      <c r="N107" s="12">
        <v>-3451</v>
      </c>
      <c r="O107" s="12">
        <v>41609</v>
      </c>
      <c r="P107" s="12">
        <v>-8955</v>
      </c>
      <c r="Q107" s="12">
        <v>-9262</v>
      </c>
      <c r="R107" s="12">
        <v>241438</v>
      </c>
      <c r="S107" s="12">
        <v>170484.57130942121</v>
      </c>
      <c r="T107" s="12">
        <v>9182</v>
      </c>
      <c r="U107" s="12">
        <v>0</v>
      </c>
      <c r="V107" s="12">
        <v>0</v>
      </c>
      <c r="W107" s="12">
        <v>0</v>
      </c>
      <c r="X107" s="12">
        <v>-24408</v>
      </c>
      <c r="Y107" s="12">
        <v>13087.79999999702</v>
      </c>
      <c r="Z107" s="12">
        <v>-15986</v>
      </c>
      <c r="AA107" s="12">
        <v>-656</v>
      </c>
      <c r="AB107" s="12">
        <v>-40320.206799998879</v>
      </c>
      <c r="AC107" s="12">
        <v>11472.775534123182</v>
      </c>
      <c r="AD107" s="12">
        <v>0</v>
      </c>
      <c r="AE107" s="12">
        <v>0</v>
      </c>
      <c r="AF107" s="12">
        <v>0</v>
      </c>
      <c r="AG107" s="12">
        <v>0</v>
      </c>
      <c r="AH107" s="51">
        <f t="shared" si="3"/>
        <v>22985459.812188257</v>
      </c>
      <c r="AJ107" s="14"/>
      <c r="AK107" s="15"/>
      <c r="AO107" s="15"/>
    </row>
    <row r="108" spans="1:41" x14ac:dyDescent="0.2">
      <c r="A108" s="34">
        <v>108</v>
      </c>
      <c r="B108" s="35" t="s">
        <v>104</v>
      </c>
      <c r="C108" s="45">
        <v>0.25240000000000001</v>
      </c>
      <c r="D108" s="37">
        <v>5456.1</v>
      </c>
      <c r="E108" s="37">
        <v>5354.7</v>
      </c>
      <c r="F108" s="38">
        <v>60277104.238609955</v>
      </c>
      <c r="G108" s="50">
        <v>0</v>
      </c>
      <c r="H108" s="12">
        <v>0</v>
      </c>
      <c r="I108" s="12">
        <v>1051</v>
      </c>
      <c r="J108" s="12">
        <v>-55873</v>
      </c>
      <c r="K108" s="12">
        <v>-22759</v>
      </c>
      <c r="L108" s="12">
        <v>0</v>
      </c>
      <c r="M108" s="12">
        <v>-23855</v>
      </c>
      <c r="N108" s="12">
        <v>14702</v>
      </c>
      <c r="O108" s="12">
        <v>126177</v>
      </c>
      <c r="P108" s="12">
        <v>552</v>
      </c>
      <c r="Q108" s="12">
        <v>-23715</v>
      </c>
      <c r="R108" s="12">
        <v>-907082</v>
      </c>
      <c r="S108" s="12">
        <v>227085.43375761062</v>
      </c>
      <c r="T108" s="12">
        <v>-2455</v>
      </c>
      <c r="U108" s="12">
        <v>0</v>
      </c>
      <c r="V108" s="12">
        <v>0</v>
      </c>
      <c r="W108" s="12">
        <v>0</v>
      </c>
      <c r="X108" s="12">
        <v>837391</v>
      </c>
      <c r="Y108" s="12">
        <v>36334.539999999106</v>
      </c>
      <c r="Z108" s="12">
        <v>-14061</v>
      </c>
      <c r="AA108" s="12">
        <v>7931</v>
      </c>
      <c r="AB108" s="12">
        <v>50105.064072005451</v>
      </c>
      <c r="AC108" s="12">
        <v>15280.288969606161</v>
      </c>
      <c r="AD108" s="12">
        <v>0</v>
      </c>
      <c r="AE108" s="12">
        <v>0</v>
      </c>
      <c r="AF108" s="12">
        <v>638602.4052561745</v>
      </c>
      <c r="AG108" s="12">
        <v>0</v>
      </c>
      <c r="AH108" s="51">
        <f t="shared" si="3"/>
        <v>61182515.970665351</v>
      </c>
      <c r="AJ108" s="14"/>
      <c r="AK108" s="15"/>
      <c r="AO108" s="15"/>
    </row>
    <row r="109" spans="1:41" x14ac:dyDescent="0.2">
      <c r="A109" s="34">
        <v>109</v>
      </c>
      <c r="B109" s="35" t="s">
        <v>105</v>
      </c>
      <c r="C109" s="45">
        <v>0.8</v>
      </c>
      <c r="D109" s="37">
        <v>2437.9</v>
      </c>
      <c r="E109" s="37">
        <v>2434.4</v>
      </c>
      <c r="F109" s="38">
        <v>10138163.255967848</v>
      </c>
      <c r="G109" s="50">
        <v>0</v>
      </c>
      <c r="H109" s="12">
        <v>0</v>
      </c>
      <c r="I109" s="12">
        <v>132</v>
      </c>
      <c r="J109" s="12">
        <v>-4925</v>
      </c>
      <c r="K109" s="12">
        <v>0</v>
      </c>
      <c r="L109" s="12">
        <v>0</v>
      </c>
      <c r="M109" s="12">
        <v>-46530</v>
      </c>
      <c r="N109" s="12">
        <v>18884</v>
      </c>
      <c r="O109" s="12">
        <v>-935</v>
      </c>
      <c r="P109" s="12">
        <v>820</v>
      </c>
      <c r="Q109" s="12">
        <v>346</v>
      </c>
      <c r="R109" s="12">
        <v>-7429</v>
      </c>
      <c r="S109" s="12">
        <v>305638.5243829079</v>
      </c>
      <c r="T109" s="12">
        <v>-9886</v>
      </c>
      <c r="U109" s="12">
        <v>0</v>
      </c>
      <c r="V109" s="12">
        <v>0</v>
      </c>
      <c r="W109" s="12">
        <v>0</v>
      </c>
      <c r="X109" s="12">
        <v>17979</v>
      </c>
      <c r="Y109" s="12">
        <v>1280.839999999851</v>
      </c>
      <c r="Z109" s="12">
        <v>0</v>
      </c>
      <c r="AA109" s="12">
        <v>130</v>
      </c>
      <c r="AB109" s="12">
        <v>-6888.6499999985099</v>
      </c>
      <c r="AC109" s="12">
        <v>20567.055631401017</v>
      </c>
      <c r="AD109" s="12">
        <v>0</v>
      </c>
      <c r="AE109" s="12">
        <v>0</v>
      </c>
      <c r="AF109" s="12">
        <v>0</v>
      </c>
      <c r="AG109" s="12">
        <v>0</v>
      </c>
      <c r="AH109" s="51">
        <f t="shared" si="3"/>
        <v>10427347.025982158</v>
      </c>
      <c r="AJ109" s="14"/>
      <c r="AK109" s="15"/>
      <c r="AO109" s="15"/>
    </row>
    <row r="110" spans="1:41" x14ac:dyDescent="0.2">
      <c r="A110" s="34">
        <v>110</v>
      </c>
      <c r="B110" s="35" t="s">
        <v>106</v>
      </c>
      <c r="C110" s="45">
        <v>0.58079999999999998</v>
      </c>
      <c r="D110" s="37">
        <v>3493.6</v>
      </c>
      <c r="E110" s="37">
        <v>3541.55</v>
      </c>
      <c r="F110" s="38">
        <v>23956540.939243585</v>
      </c>
      <c r="G110" s="50">
        <v>0</v>
      </c>
      <c r="H110" s="12">
        <v>0</v>
      </c>
      <c r="I110" s="12">
        <v>366</v>
      </c>
      <c r="J110" s="12">
        <v>-40124</v>
      </c>
      <c r="K110" s="12">
        <v>0</v>
      </c>
      <c r="L110" s="12">
        <v>0</v>
      </c>
      <c r="M110" s="12">
        <v>-62299</v>
      </c>
      <c r="N110" s="12">
        <v>-10188</v>
      </c>
      <c r="O110" s="12">
        <v>78340</v>
      </c>
      <c r="P110" s="12">
        <v>12779</v>
      </c>
      <c r="Q110" s="12">
        <v>24479</v>
      </c>
      <c r="R110" s="12">
        <v>219468</v>
      </c>
      <c r="S110" s="12">
        <v>325858.12123821303</v>
      </c>
      <c r="T110" s="12">
        <v>867</v>
      </c>
      <c r="U110" s="12">
        <v>0</v>
      </c>
      <c r="V110" s="12">
        <v>0</v>
      </c>
      <c r="W110" s="12">
        <v>0</v>
      </c>
      <c r="X110" s="12">
        <v>-106450</v>
      </c>
      <c r="Y110" s="12">
        <v>-13061.179999999702</v>
      </c>
      <c r="Z110" s="12">
        <v>-21921</v>
      </c>
      <c r="AA110" s="12">
        <v>1016</v>
      </c>
      <c r="AB110" s="12">
        <v>14060.91895519942</v>
      </c>
      <c r="AC110" s="12">
        <v>21928.61379224062</v>
      </c>
      <c r="AD110" s="12">
        <v>0</v>
      </c>
      <c r="AE110" s="12">
        <v>0</v>
      </c>
      <c r="AF110" s="12">
        <v>0</v>
      </c>
      <c r="AG110" s="12">
        <v>0</v>
      </c>
      <c r="AH110" s="51">
        <f t="shared" si="3"/>
        <v>24401660.413229238</v>
      </c>
      <c r="AJ110" s="14"/>
      <c r="AK110" s="15"/>
      <c r="AO110" s="15"/>
    </row>
    <row r="111" spans="1:41" x14ac:dyDescent="0.2">
      <c r="A111" s="34">
        <v>111</v>
      </c>
      <c r="B111" s="35" t="s">
        <v>107</v>
      </c>
      <c r="C111" s="45">
        <v>0.26190000000000002</v>
      </c>
      <c r="D111" s="37">
        <v>1298.3</v>
      </c>
      <c r="E111" s="37">
        <v>1315.75</v>
      </c>
      <c r="F111" s="38">
        <v>13357871.519087633</v>
      </c>
      <c r="G111" s="50">
        <v>0</v>
      </c>
      <c r="H111" s="12">
        <v>0</v>
      </c>
      <c r="I111" s="12">
        <v>237</v>
      </c>
      <c r="J111" s="12">
        <v>-5516</v>
      </c>
      <c r="K111" s="12">
        <v>0</v>
      </c>
      <c r="L111" s="12">
        <v>0</v>
      </c>
      <c r="M111" s="12">
        <v>-16823</v>
      </c>
      <c r="N111" s="12">
        <v>4099</v>
      </c>
      <c r="O111" s="12">
        <v>-3448</v>
      </c>
      <c r="P111" s="12">
        <v>-2619</v>
      </c>
      <c r="Q111" s="12">
        <v>-7024</v>
      </c>
      <c r="R111" s="12">
        <v>136347</v>
      </c>
      <c r="S111" s="12">
        <v>45369.197493951768</v>
      </c>
      <c r="T111" s="12">
        <v>-1890</v>
      </c>
      <c r="U111" s="12">
        <v>1</v>
      </c>
      <c r="V111" s="12">
        <v>0</v>
      </c>
      <c r="W111" s="12">
        <v>0</v>
      </c>
      <c r="X111" s="12">
        <v>67869</v>
      </c>
      <c r="Y111" s="12">
        <v>-23413.939999999478</v>
      </c>
      <c r="Z111" s="12">
        <v>-5680</v>
      </c>
      <c r="AA111" s="12">
        <v>-1168</v>
      </c>
      <c r="AB111" s="12">
        <v>3302.9605950005352</v>
      </c>
      <c r="AC111" s="12">
        <v>3053.2527265083045</v>
      </c>
      <c r="AD111" s="12">
        <v>0</v>
      </c>
      <c r="AE111" s="12">
        <v>0</v>
      </c>
      <c r="AF111" s="12">
        <v>0</v>
      </c>
      <c r="AG111" s="12">
        <v>0</v>
      </c>
      <c r="AH111" s="51">
        <f t="shared" si="3"/>
        <v>13550567.989903094</v>
      </c>
      <c r="AJ111" s="14"/>
      <c r="AK111" s="15"/>
      <c r="AO111" s="15"/>
    </row>
    <row r="112" spans="1:41" x14ac:dyDescent="0.2">
      <c r="A112" s="34">
        <v>112</v>
      </c>
      <c r="B112" s="35" t="s">
        <v>108</v>
      </c>
      <c r="C112" s="45">
        <v>0.27310000000000001</v>
      </c>
      <c r="D112" s="37">
        <v>18869.900000000001</v>
      </c>
      <c r="E112" s="37">
        <v>18910.849999999999</v>
      </c>
      <c r="F112" s="38">
        <v>172193490.59924719</v>
      </c>
      <c r="G112" s="50">
        <v>0</v>
      </c>
      <c r="H112" s="12">
        <v>-14899</v>
      </c>
      <c r="I112" s="12">
        <v>3193</v>
      </c>
      <c r="J112" s="12">
        <v>-192856</v>
      </c>
      <c r="K112" s="12">
        <v>0</v>
      </c>
      <c r="L112" s="12">
        <v>0</v>
      </c>
      <c r="M112" s="12">
        <v>-34186</v>
      </c>
      <c r="N112" s="12">
        <v>-42970</v>
      </c>
      <c r="O112" s="12">
        <v>850717</v>
      </c>
      <c r="P112" s="12">
        <v>10017</v>
      </c>
      <c r="Q112" s="12">
        <v>36892</v>
      </c>
      <c r="R112" s="12">
        <v>283067</v>
      </c>
      <c r="S112" s="12">
        <v>788867.74697059393</v>
      </c>
      <c r="T112" s="12">
        <v>-38954</v>
      </c>
      <c r="U112" s="12">
        <v>0</v>
      </c>
      <c r="V112" s="12">
        <v>0</v>
      </c>
      <c r="W112" s="12">
        <v>0</v>
      </c>
      <c r="X112" s="12">
        <v>419536</v>
      </c>
      <c r="Y112" s="12">
        <v>182881.37999999523</v>
      </c>
      <c r="Z112" s="12">
        <v>-17451</v>
      </c>
      <c r="AA112" s="12">
        <v>-5156</v>
      </c>
      <c r="AB112" s="12">
        <v>-123757.5213842988</v>
      </c>
      <c r="AC112" s="12">
        <v>53084.228669375181</v>
      </c>
      <c r="AD112" s="12">
        <v>0</v>
      </c>
      <c r="AE112" s="12">
        <v>33538</v>
      </c>
      <c r="AF112" s="12">
        <v>100966.85408005118</v>
      </c>
      <c r="AG112" s="12">
        <v>0</v>
      </c>
      <c r="AH112" s="51">
        <f t="shared" si="3"/>
        <v>174486021.2875829</v>
      </c>
      <c r="AJ112" s="14"/>
      <c r="AK112" s="15"/>
      <c r="AO112" s="15"/>
    </row>
    <row r="113" spans="1:41" x14ac:dyDescent="0.2">
      <c r="A113" s="34">
        <v>113</v>
      </c>
      <c r="B113" s="35" t="s">
        <v>109</v>
      </c>
      <c r="C113" s="45">
        <v>0.34589999999999999</v>
      </c>
      <c r="D113" s="37">
        <v>6284.05</v>
      </c>
      <c r="E113" s="37">
        <v>6229.5</v>
      </c>
      <c r="F113" s="38">
        <v>61597471.951466538</v>
      </c>
      <c r="G113" s="50">
        <v>0</v>
      </c>
      <c r="H113" s="12">
        <v>0</v>
      </c>
      <c r="I113" s="12">
        <v>1063</v>
      </c>
      <c r="J113" s="12">
        <v>-122212</v>
      </c>
      <c r="K113" s="12">
        <v>457</v>
      </c>
      <c r="L113" s="12">
        <v>0</v>
      </c>
      <c r="M113" s="12">
        <v>2668</v>
      </c>
      <c r="N113" s="12">
        <v>9162</v>
      </c>
      <c r="O113" s="12">
        <v>92824</v>
      </c>
      <c r="P113" s="12">
        <v>-20010</v>
      </c>
      <c r="Q113" s="12">
        <v>-171171</v>
      </c>
      <c r="R113" s="12">
        <v>-404041</v>
      </c>
      <c r="S113" s="12">
        <v>295695.62205377221</v>
      </c>
      <c r="T113" s="12">
        <v>1381</v>
      </c>
      <c r="U113" s="12">
        <v>0</v>
      </c>
      <c r="V113" s="12">
        <v>0</v>
      </c>
      <c r="W113" s="12">
        <v>0</v>
      </c>
      <c r="X113" s="12">
        <v>-51820</v>
      </c>
      <c r="Y113" s="12">
        <v>16416.179999999702</v>
      </c>
      <c r="Z113" s="12">
        <v>-22717</v>
      </c>
      <c r="AA113" s="12">
        <v>-2015</v>
      </c>
      <c r="AB113" s="12">
        <v>-295804.52734319866</v>
      </c>
      <c r="AC113" s="12">
        <v>19898.832156978548</v>
      </c>
      <c r="AD113" s="12">
        <v>0</v>
      </c>
      <c r="AE113" s="12">
        <v>0</v>
      </c>
      <c r="AF113" s="12">
        <v>237498.90496174246</v>
      </c>
      <c r="AG113" s="12">
        <v>0</v>
      </c>
      <c r="AH113" s="51">
        <f t="shared" si="3"/>
        <v>61184745.963295832</v>
      </c>
      <c r="AJ113" s="14"/>
      <c r="AK113" s="15"/>
      <c r="AO113" s="15"/>
    </row>
    <row r="114" spans="1:41" x14ac:dyDescent="0.2">
      <c r="A114" s="34">
        <v>114</v>
      </c>
      <c r="B114" s="35" t="s">
        <v>110</v>
      </c>
      <c r="C114" s="45">
        <v>0.20219999999999999</v>
      </c>
      <c r="D114" s="37">
        <v>3701.45</v>
      </c>
      <c r="E114" s="37">
        <v>3639.5</v>
      </c>
      <c r="F114" s="38">
        <v>40499018.72387775</v>
      </c>
      <c r="G114" s="50">
        <v>0</v>
      </c>
      <c r="H114" s="12">
        <v>0</v>
      </c>
      <c r="I114" s="12">
        <v>728</v>
      </c>
      <c r="J114" s="12">
        <v>8943</v>
      </c>
      <c r="K114" s="12">
        <v>0</v>
      </c>
      <c r="L114" s="12">
        <v>0</v>
      </c>
      <c r="M114" s="12">
        <v>-4485</v>
      </c>
      <c r="N114" s="12">
        <v>-41997</v>
      </c>
      <c r="O114" s="12">
        <v>0</v>
      </c>
      <c r="P114" s="12">
        <v>-8905</v>
      </c>
      <c r="Q114" s="12">
        <v>17715</v>
      </c>
      <c r="R114" s="12">
        <v>-564841</v>
      </c>
      <c r="S114" s="12">
        <v>117795.90218992531</v>
      </c>
      <c r="T114" s="12">
        <v>-20560</v>
      </c>
      <c r="U114" s="12">
        <v>1</v>
      </c>
      <c r="V114" s="12">
        <v>0</v>
      </c>
      <c r="W114" s="12">
        <v>0</v>
      </c>
      <c r="X114" s="12">
        <v>266752</v>
      </c>
      <c r="Y114" s="12">
        <v>11237.60000000149</v>
      </c>
      <c r="Z114" s="12">
        <v>-50508</v>
      </c>
      <c r="AA114" s="12">
        <v>0</v>
      </c>
      <c r="AB114" s="12">
        <v>-114572.33563440293</v>
      </c>
      <c r="AC114" s="12">
        <v>7926.6694744378328</v>
      </c>
      <c r="AD114" s="12">
        <v>0</v>
      </c>
      <c r="AE114" s="12">
        <v>0</v>
      </c>
      <c r="AF114" s="12">
        <v>458645.58480604738</v>
      </c>
      <c r="AG114" s="12">
        <v>0</v>
      </c>
      <c r="AH114" s="51">
        <f t="shared" si="3"/>
        <v>40582895.144713759</v>
      </c>
      <c r="AJ114" s="14"/>
      <c r="AK114" s="15"/>
      <c r="AO114" s="15"/>
    </row>
    <row r="115" spans="1:41" x14ac:dyDescent="0.2">
      <c r="A115" s="34">
        <v>115</v>
      </c>
      <c r="B115" s="35" t="s">
        <v>111</v>
      </c>
      <c r="C115" s="45">
        <v>0.376</v>
      </c>
      <c r="D115" s="37">
        <v>7382.7</v>
      </c>
      <c r="E115" s="37">
        <v>7410.85</v>
      </c>
      <c r="F115" s="38">
        <v>68780877.709209546</v>
      </c>
      <c r="G115" s="50">
        <v>0</v>
      </c>
      <c r="H115" s="12">
        <v>-4435</v>
      </c>
      <c r="I115" s="12">
        <v>1112</v>
      </c>
      <c r="J115" s="12">
        <v>-135242</v>
      </c>
      <c r="K115" s="12">
        <v>-13896</v>
      </c>
      <c r="L115" s="12">
        <v>0</v>
      </c>
      <c r="M115" s="12">
        <v>30048</v>
      </c>
      <c r="N115" s="12">
        <v>-55760</v>
      </c>
      <c r="O115" s="12">
        <v>99486</v>
      </c>
      <c r="P115" s="12">
        <v>9307</v>
      </c>
      <c r="Q115" s="12">
        <v>29690</v>
      </c>
      <c r="R115" s="12">
        <v>183824</v>
      </c>
      <c r="S115" s="12">
        <v>564973.95036563277</v>
      </c>
      <c r="T115" s="12">
        <v>8591</v>
      </c>
      <c r="U115" s="12">
        <v>0</v>
      </c>
      <c r="V115" s="12">
        <v>0</v>
      </c>
      <c r="W115" s="12">
        <v>0</v>
      </c>
      <c r="X115" s="12">
        <v>200815</v>
      </c>
      <c r="Y115" s="12">
        <v>28790.519999995828</v>
      </c>
      <c r="Z115" s="12">
        <v>37615</v>
      </c>
      <c r="AA115" s="12">
        <v>0</v>
      </c>
      <c r="AB115" s="12">
        <v>396452.48759999871</v>
      </c>
      <c r="AC115" s="12">
        <v>38018.117160767317</v>
      </c>
      <c r="AD115" s="12">
        <v>0</v>
      </c>
      <c r="AE115" s="12">
        <v>29807</v>
      </c>
      <c r="AF115" s="12">
        <v>0</v>
      </c>
      <c r="AG115" s="12">
        <v>0</v>
      </c>
      <c r="AH115" s="51">
        <f t="shared" si="3"/>
        <v>70230074.784335941</v>
      </c>
      <c r="AJ115" s="14"/>
      <c r="AK115" s="15"/>
      <c r="AO115" s="15"/>
    </row>
    <row r="116" spans="1:41" x14ac:dyDescent="0.2">
      <c r="A116" s="34">
        <v>116</v>
      </c>
      <c r="B116" s="35" t="s">
        <v>112</v>
      </c>
      <c r="C116" s="45">
        <v>0.2223</v>
      </c>
      <c r="D116" s="37">
        <v>1669.25</v>
      </c>
      <c r="E116" s="37">
        <v>1671.15</v>
      </c>
      <c r="F116" s="38">
        <v>19678417.193946753</v>
      </c>
      <c r="G116" s="50">
        <v>0</v>
      </c>
      <c r="H116" s="12">
        <v>0</v>
      </c>
      <c r="I116" s="12">
        <v>309</v>
      </c>
      <c r="J116" s="12">
        <v>-17437</v>
      </c>
      <c r="K116" s="12">
        <v>0</v>
      </c>
      <c r="L116" s="12">
        <v>0</v>
      </c>
      <c r="M116" s="12">
        <v>-5552</v>
      </c>
      <c r="N116" s="12">
        <v>-8288</v>
      </c>
      <c r="O116" s="12">
        <v>37243</v>
      </c>
      <c r="P116" s="12">
        <v>139</v>
      </c>
      <c r="Q116" s="12">
        <v>20969</v>
      </c>
      <c r="R116" s="12">
        <v>13721</v>
      </c>
      <c r="S116" s="12">
        <v>74400.162958469242</v>
      </c>
      <c r="T116" s="12">
        <v>-10028</v>
      </c>
      <c r="U116" s="12">
        <v>1</v>
      </c>
      <c r="V116" s="12">
        <v>0</v>
      </c>
      <c r="W116" s="12">
        <v>0</v>
      </c>
      <c r="X116" s="12">
        <v>331541</v>
      </c>
      <c r="Y116" s="12">
        <v>-4469.519999999553</v>
      </c>
      <c r="Z116" s="12">
        <v>32405</v>
      </c>
      <c r="AA116" s="12">
        <v>0</v>
      </c>
      <c r="AB116" s="12">
        <v>3611.6290787532926</v>
      </c>
      <c r="AC116" s="12">
        <v>5006.7151912599802</v>
      </c>
      <c r="AD116" s="12">
        <v>0</v>
      </c>
      <c r="AE116" s="12">
        <v>0</v>
      </c>
      <c r="AF116" s="12">
        <v>52041.211449615657</v>
      </c>
      <c r="AG116" s="12">
        <v>0</v>
      </c>
      <c r="AH116" s="51">
        <f t="shared" si="3"/>
        <v>20204030.392624851</v>
      </c>
      <c r="AJ116" s="14"/>
      <c r="AK116" s="15"/>
      <c r="AO116" s="15"/>
    </row>
    <row r="117" spans="1:41" x14ac:dyDescent="0.2">
      <c r="A117" s="34">
        <v>117</v>
      </c>
      <c r="B117" s="35" t="s">
        <v>113</v>
      </c>
      <c r="C117" s="45">
        <v>0.28079999999999999</v>
      </c>
      <c r="D117" s="37">
        <v>25338.35</v>
      </c>
      <c r="E117" s="37">
        <v>25191.35</v>
      </c>
      <c r="F117" s="38">
        <v>245832124.84517464</v>
      </c>
      <c r="G117" s="50">
        <v>0</v>
      </c>
      <c r="H117" s="12">
        <v>0</v>
      </c>
      <c r="I117" s="12">
        <v>4312</v>
      </c>
      <c r="J117" s="12">
        <v>-212313</v>
      </c>
      <c r="K117" s="12">
        <v>114386.52000001073</v>
      </c>
      <c r="L117" s="12">
        <v>0</v>
      </c>
      <c r="M117" s="12">
        <v>-123726</v>
      </c>
      <c r="N117" s="12">
        <v>-26256</v>
      </c>
      <c r="O117" s="12">
        <v>1053812</v>
      </c>
      <c r="P117" s="12">
        <v>-5838</v>
      </c>
      <c r="Q117" s="12">
        <v>160831</v>
      </c>
      <c r="R117" s="12">
        <v>-1146931</v>
      </c>
      <c r="S117" s="12">
        <v>1140879.2336592972</v>
      </c>
      <c r="T117" s="12">
        <v>-125832</v>
      </c>
      <c r="U117" s="12">
        <v>0</v>
      </c>
      <c r="V117" s="12">
        <v>0</v>
      </c>
      <c r="W117" s="12">
        <v>0</v>
      </c>
      <c r="X117" s="12">
        <v>-480944</v>
      </c>
      <c r="Y117" s="12">
        <v>292955.51999998093</v>
      </c>
      <c r="Z117" s="12">
        <v>-20871</v>
      </c>
      <c r="AA117" s="12">
        <v>12631</v>
      </c>
      <c r="AB117" s="12">
        <v>1586473.7372947931</v>
      </c>
      <c r="AC117" s="12">
        <v>76773.474252492189</v>
      </c>
      <c r="AD117" s="12">
        <v>0</v>
      </c>
      <c r="AE117" s="12">
        <v>0</v>
      </c>
      <c r="AF117" s="12">
        <v>1083298.2328415513</v>
      </c>
      <c r="AG117" s="12">
        <v>0</v>
      </c>
      <c r="AH117" s="51">
        <f t="shared" si="3"/>
        <v>249215766.56322277</v>
      </c>
      <c r="AJ117" s="14"/>
      <c r="AK117" s="15"/>
      <c r="AO117" s="15"/>
    </row>
    <row r="118" spans="1:41" x14ac:dyDescent="0.2">
      <c r="A118" s="34">
        <v>118</v>
      </c>
      <c r="B118" s="35" t="s">
        <v>114</v>
      </c>
      <c r="C118" s="45">
        <v>0.30640000000000001</v>
      </c>
      <c r="D118" s="37">
        <v>25341.55</v>
      </c>
      <c r="E118" s="37">
        <v>25437.45</v>
      </c>
      <c r="F118" s="38">
        <v>240004330.54977974</v>
      </c>
      <c r="G118" s="50">
        <v>0</v>
      </c>
      <c r="H118" s="12">
        <v>106933</v>
      </c>
      <c r="I118" s="12">
        <v>4170</v>
      </c>
      <c r="J118" s="12">
        <v>-173654</v>
      </c>
      <c r="K118" s="12">
        <v>950310</v>
      </c>
      <c r="L118" s="12">
        <v>0</v>
      </c>
      <c r="M118" s="12">
        <v>-32596</v>
      </c>
      <c r="N118" s="12">
        <v>-5835</v>
      </c>
      <c r="O118" s="12">
        <v>212658</v>
      </c>
      <c r="P118" s="12">
        <v>-20956</v>
      </c>
      <c r="Q118" s="12">
        <v>57202</v>
      </c>
      <c r="R118" s="12">
        <v>674464</v>
      </c>
      <c r="S118" s="12">
        <v>1357273.2430652678</v>
      </c>
      <c r="T118" s="12">
        <v>-34540</v>
      </c>
      <c r="U118" s="12">
        <v>0</v>
      </c>
      <c r="V118" s="12">
        <v>0</v>
      </c>
      <c r="W118" s="12">
        <v>-26000</v>
      </c>
      <c r="X118" s="12">
        <v>3397511</v>
      </c>
      <c r="Y118" s="12">
        <v>207767.56000000238</v>
      </c>
      <c r="Z118" s="12">
        <v>-131330</v>
      </c>
      <c r="AA118" s="12">
        <v>38444</v>
      </c>
      <c r="AB118" s="12">
        <v>90904.051441192627</v>
      </c>
      <c r="AC118" s="12">
        <v>91334.138422250748</v>
      </c>
      <c r="AD118" s="12">
        <v>0</v>
      </c>
      <c r="AE118" s="12">
        <v>88297</v>
      </c>
      <c r="AF118" s="12">
        <v>0</v>
      </c>
      <c r="AG118" s="12">
        <v>0</v>
      </c>
      <c r="AH118" s="51">
        <f t="shared" si="3"/>
        <v>246856687.54270846</v>
      </c>
      <c r="AJ118" s="14"/>
      <c r="AK118" s="15"/>
      <c r="AO118" s="15"/>
    </row>
    <row r="119" spans="1:41" x14ac:dyDescent="0.2">
      <c r="A119" s="34">
        <v>119</v>
      </c>
      <c r="B119" s="35" t="s">
        <v>115</v>
      </c>
      <c r="C119" s="45">
        <v>0.26550000000000001</v>
      </c>
      <c r="D119" s="37">
        <v>796.15</v>
      </c>
      <c r="E119" s="37">
        <v>772.35</v>
      </c>
      <c r="F119" s="38">
        <v>8691178.375872694</v>
      </c>
      <c r="G119" s="50">
        <v>0</v>
      </c>
      <c r="H119" s="12">
        <v>0</v>
      </c>
      <c r="I119" s="12">
        <v>146</v>
      </c>
      <c r="J119" s="12">
        <v>-16468</v>
      </c>
      <c r="K119" s="12">
        <v>0</v>
      </c>
      <c r="L119" s="12">
        <v>0</v>
      </c>
      <c r="M119" s="12">
        <v>4406</v>
      </c>
      <c r="N119" s="12">
        <v>1029</v>
      </c>
      <c r="O119" s="12">
        <v>-20160</v>
      </c>
      <c r="P119" s="12">
        <v>-121</v>
      </c>
      <c r="Q119" s="12">
        <v>1165</v>
      </c>
      <c r="R119" s="12">
        <v>-191910</v>
      </c>
      <c r="S119" s="12">
        <v>27034.505397206172</v>
      </c>
      <c r="T119" s="12">
        <v>-1139</v>
      </c>
      <c r="U119" s="12">
        <v>1</v>
      </c>
      <c r="V119" s="12">
        <v>0</v>
      </c>
      <c r="W119" s="12">
        <v>0</v>
      </c>
      <c r="X119" s="12">
        <v>42977</v>
      </c>
      <c r="Y119" s="12">
        <v>1059.9600000008941</v>
      </c>
      <c r="Z119" s="12">
        <v>-9110</v>
      </c>
      <c r="AA119" s="12">
        <v>0</v>
      </c>
      <c r="AB119" s="12">
        <v>51399.274354999885</v>
      </c>
      <c r="AC119" s="12">
        <v>1818.9729766510427</v>
      </c>
      <c r="AD119" s="12">
        <v>0</v>
      </c>
      <c r="AE119" s="12">
        <v>0</v>
      </c>
      <c r="AF119" s="12">
        <v>131330.83861494437</v>
      </c>
      <c r="AG119" s="12">
        <v>0</v>
      </c>
      <c r="AH119" s="51">
        <f t="shared" si="3"/>
        <v>8714637.9272164963</v>
      </c>
      <c r="AJ119" s="14"/>
      <c r="AK119" s="15"/>
      <c r="AO119" s="15"/>
    </row>
    <row r="120" spans="1:41" x14ac:dyDescent="0.2">
      <c r="A120" s="34">
        <v>120</v>
      </c>
      <c r="B120" s="35" t="s">
        <v>116</v>
      </c>
      <c r="C120" s="45">
        <v>0.24099999999999999</v>
      </c>
      <c r="D120" s="37">
        <v>3837.15</v>
      </c>
      <c r="E120" s="37">
        <v>3892.8</v>
      </c>
      <c r="F120" s="38">
        <v>45108076.706531525</v>
      </c>
      <c r="G120" s="50">
        <v>0</v>
      </c>
      <c r="H120" s="12">
        <v>0</v>
      </c>
      <c r="I120" s="12">
        <v>736</v>
      </c>
      <c r="J120" s="12">
        <v>2836</v>
      </c>
      <c r="K120" s="12">
        <v>0</v>
      </c>
      <c r="L120" s="12">
        <v>0</v>
      </c>
      <c r="M120" s="12">
        <v>-6381</v>
      </c>
      <c r="N120" s="12">
        <v>3229</v>
      </c>
      <c r="O120" s="12">
        <v>147161</v>
      </c>
      <c r="P120" s="12">
        <v>6089</v>
      </c>
      <c r="Q120" s="12">
        <v>108339</v>
      </c>
      <c r="R120" s="12">
        <v>512073</v>
      </c>
      <c r="S120" s="12">
        <v>143789.25063321739</v>
      </c>
      <c r="T120" s="12">
        <v>-4860</v>
      </c>
      <c r="U120" s="12">
        <v>1</v>
      </c>
      <c r="V120" s="12">
        <v>0</v>
      </c>
      <c r="W120" s="12">
        <v>0</v>
      </c>
      <c r="X120" s="12">
        <v>228402</v>
      </c>
      <c r="Y120" s="12">
        <v>31471.439999997616</v>
      </c>
      <c r="Z120" s="12">
        <v>41005</v>
      </c>
      <c r="AA120" s="12">
        <v>3005</v>
      </c>
      <c r="AB120" s="12">
        <v>103019.44950000197</v>
      </c>
      <c r="AC120" s="12">
        <v>9676.1639706268907</v>
      </c>
      <c r="AD120" s="12">
        <v>0</v>
      </c>
      <c r="AE120" s="12">
        <v>0</v>
      </c>
      <c r="AF120" s="12">
        <v>0</v>
      </c>
      <c r="AG120" s="12">
        <v>0</v>
      </c>
      <c r="AH120" s="51">
        <f t="shared" si="3"/>
        <v>46437668.010635369</v>
      </c>
      <c r="AJ120" s="14"/>
      <c r="AK120" s="15"/>
      <c r="AO120" s="15"/>
    </row>
    <row r="121" spans="1:41" x14ac:dyDescent="0.2">
      <c r="A121" s="34">
        <v>121</v>
      </c>
      <c r="B121" s="35" t="s">
        <v>117</v>
      </c>
      <c r="C121" s="45">
        <v>0.24129999999999999</v>
      </c>
      <c r="D121" s="37">
        <v>12771.3</v>
      </c>
      <c r="E121" s="37">
        <v>12600.6</v>
      </c>
      <c r="F121" s="38">
        <v>129456482.50044902</v>
      </c>
      <c r="G121" s="50">
        <v>0</v>
      </c>
      <c r="H121" s="12">
        <v>0</v>
      </c>
      <c r="I121" s="12">
        <v>2304</v>
      </c>
      <c r="J121" s="12">
        <v>-107735</v>
      </c>
      <c r="K121" s="12">
        <v>1789.1500000059605</v>
      </c>
      <c r="L121" s="12">
        <v>0</v>
      </c>
      <c r="M121" s="12">
        <v>10449</v>
      </c>
      <c r="N121" s="12">
        <v>101338</v>
      </c>
      <c r="O121" s="12">
        <v>415167</v>
      </c>
      <c r="P121" s="12">
        <v>-8884</v>
      </c>
      <c r="Q121" s="12">
        <v>-54148</v>
      </c>
      <c r="R121" s="12">
        <v>-1413280</v>
      </c>
      <c r="S121" s="12">
        <v>507761.30044004321</v>
      </c>
      <c r="T121" s="12">
        <v>2471</v>
      </c>
      <c r="U121" s="12">
        <v>0</v>
      </c>
      <c r="V121" s="12">
        <v>0</v>
      </c>
      <c r="W121" s="12">
        <v>0</v>
      </c>
      <c r="X121" s="12">
        <v>3037806</v>
      </c>
      <c r="Y121" s="12">
        <v>0</v>
      </c>
      <c r="Z121" s="12">
        <v>-99293</v>
      </c>
      <c r="AA121" s="12">
        <v>7278</v>
      </c>
      <c r="AB121" s="12">
        <v>728247.41623979807</v>
      </c>
      <c r="AC121" s="12">
        <v>34169.04838642478</v>
      </c>
      <c r="AD121" s="12">
        <v>0</v>
      </c>
      <c r="AE121" s="12">
        <v>0</v>
      </c>
      <c r="AF121" s="12">
        <v>1200003.8027186394</v>
      </c>
      <c r="AG121" s="12">
        <v>0</v>
      </c>
      <c r="AH121" s="51">
        <f t="shared" si="3"/>
        <v>133821926.21823393</v>
      </c>
      <c r="AJ121" s="14"/>
      <c r="AK121" s="15"/>
      <c r="AO121" s="15"/>
    </row>
    <row r="122" spans="1:41" x14ac:dyDescent="0.2">
      <c r="A122" s="34">
        <v>122</v>
      </c>
      <c r="B122" s="35" t="s">
        <v>118</v>
      </c>
      <c r="C122" s="45">
        <v>0.23949999999999999</v>
      </c>
      <c r="D122" s="37">
        <v>2530.9</v>
      </c>
      <c r="E122" s="37">
        <v>3528.6</v>
      </c>
      <c r="F122" s="38">
        <v>20804663.302602708</v>
      </c>
      <c r="G122" s="50">
        <v>0</v>
      </c>
      <c r="H122" s="12">
        <v>0</v>
      </c>
      <c r="I122" s="12">
        <v>402</v>
      </c>
      <c r="J122" s="12">
        <v>-19893</v>
      </c>
      <c r="K122" s="12">
        <v>0</v>
      </c>
      <c r="L122" s="12">
        <v>0</v>
      </c>
      <c r="M122" s="12">
        <v>3710</v>
      </c>
      <c r="N122" s="12">
        <v>10884</v>
      </c>
      <c r="O122" s="12">
        <v>-1776</v>
      </c>
      <c r="P122" s="12">
        <v>17104</v>
      </c>
      <c r="Q122" s="12">
        <v>0</v>
      </c>
      <c r="R122" s="12">
        <v>6905362</v>
      </c>
      <c r="S122" s="12">
        <v>54732.858040247113</v>
      </c>
      <c r="T122" s="12">
        <v>195</v>
      </c>
      <c r="U122" s="12">
        <v>0</v>
      </c>
      <c r="V122" s="12">
        <v>0</v>
      </c>
      <c r="W122" s="12">
        <v>0</v>
      </c>
      <c r="X122" s="12">
        <v>69927</v>
      </c>
      <c r="Y122" s="12">
        <v>7141.1999999992549</v>
      </c>
      <c r="Z122" s="12">
        <v>-40697</v>
      </c>
      <c r="AA122" s="12">
        <v>-1274</v>
      </c>
      <c r="AB122" s="12">
        <v>75128.274000000209</v>
      </c>
      <c r="AC122" s="12">
        <v>3683.5131388604641</v>
      </c>
      <c r="AD122" s="12">
        <v>0</v>
      </c>
      <c r="AE122" s="12">
        <v>0</v>
      </c>
      <c r="AF122" s="12">
        <v>0</v>
      </c>
      <c r="AG122" s="12">
        <v>0</v>
      </c>
      <c r="AH122" s="51">
        <f t="shared" si="3"/>
        <v>27889293.147781815</v>
      </c>
      <c r="AJ122" s="14"/>
      <c r="AK122" s="15"/>
      <c r="AO122" s="15"/>
    </row>
    <row r="123" spans="1:41" x14ac:dyDescent="0.2">
      <c r="A123" s="34">
        <v>123</v>
      </c>
      <c r="B123" s="35" t="s">
        <v>119</v>
      </c>
      <c r="C123" s="45">
        <v>0.51390000000000002</v>
      </c>
      <c r="D123" s="37">
        <v>19740.55</v>
      </c>
      <c r="E123" s="37">
        <v>20006.55</v>
      </c>
      <c r="F123" s="38">
        <v>165823941.61775669</v>
      </c>
      <c r="G123" s="50">
        <v>0</v>
      </c>
      <c r="H123" s="12">
        <v>35359</v>
      </c>
      <c r="I123" s="12">
        <v>2437</v>
      </c>
      <c r="J123" s="12">
        <v>-225241</v>
      </c>
      <c r="K123" s="12">
        <v>189565.09999999404</v>
      </c>
      <c r="L123" s="12">
        <v>0</v>
      </c>
      <c r="M123" s="12">
        <v>-132675</v>
      </c>
      <c r="N123" s="12">
        <v>-99750</v>
      </c>
      <c r="O123" s="12">
        <v>175724</v>
      </c>
      <c r="P123" s="12">
        <v>-13556</v>
      </c>
      <c r="Q123" s="12">
        <v>390873</v>
      </c>
      <c r="R123" s="12">
        <v>1487108</v>
      </c>
      <c r="S123" s="12">
        <v>1805130.3945702612</v>
      </c>
      <c r="T123" s="12">
        <v>25490</v>
      </c>
      <c r="U123" s="12">
        <v>0</v>
      </c>
      <c r="V123" s="12">
        <v>0</v>
      </c>
      <c r="W123" s="12">
        <v>0</v>
      </c>
      <c r="X123" s="12">
        <v>-534976</v>
      </c>
      <c r="Y123" s="12">
        <v>90779.919999986887</v>
      </c>
      <c r="Z123" s="12">
        <v>-336335</v>
      </c>
      <c r="AA123" s="12">
        <v>-1474</v>
      </c>
      <c r="AB123" s="12">
        <v>400633.24468159676</v>
      </c>
      <c r="AC123" s="12">
        <v>121471.84345307946</v>
      </c>
      <c r="AD123" s="12">
        <v>0</v>
      </c>
      <c r="AE123" s="12">
        <v>154891</v>
      </c>
      <c r="AF123" s="12">
        <v>0</v>
      </c>
      <c r="AG123" s="12">
        <v>0</v>
      </c>
      <c r="AH123" s="51">
        <f t="shared" si="3"/>
        <v>169359397.12046161</v>
      </c>
      <c r="AJ123" s="14"/>
      <c r="AK123" s="15"/>
      <c r="AO123" s="15"/>
    </row>
    <row r="124" spans="1:41" x14ac:dyDescent="0.2">
      <c r="A124" s="34">
        <v>124</v>
      </c>
      <c r="B124" s="35" t="s">
        <v>120</v>
      </c>
      <c r="C124" s="45">
        <v>0.3387</v>
      </c>
      <c r="D124" s="37">
        <v>13130.65</v>
      </c>
      <c r="E124" s="37">
        <v>12849.65</v>
      </c>
      <c r="F124" s="38">
        <v>132786761.22106665</v>
      </c>
      <c r="G124" s="50">
        <v>0</v>
      </c>
      <c r="H124" s="12">
        <v>-37805</v>
      </c>
      <c r="I124" s="12">
        <v>2112</v>
      </c>
      <c r="J124" s="12">
        <v>-229817</v>
      </c>
      <c r="K124" s="12">
        <v>102936</v>
      </c>
      <c r="L124" s="12">
        <v>0</v>
      </c>
      <c r="M124" s="12">
        <v>-15067</v>
      </c>
      <c r="N124" s="12">
        <v>-45150</v>
      </c>
      <c r="O124" s="12">
        <v>468073</v>
      </c>
      <c r="P124" s="12">
        <v>-40611</v>
      </c>
      <c r="Q124" s="12">
        <v>32514</v>
      </c>
      <c r="R124" s="12">
        <v>-2089947</v>
      </c>
      <c r="S124" s="12">
        <v>739346.99173846841</v>
      </c>
      <c r="T124" s="12">
        <v>-9378</v>
      </c>
      <c r="U124" s="12">
        <v>0</v>
      </c>
      <c r="V124" s="12">
        <v>0</v>
      </c>
      <c r="W124" s="12">
        <v>0</v>
      </c>
      <c r="X124" s="12">
        <v>541725</v>
      </c>
      <c r="Y124" s="12">
        <v>36385.359999999404</v>
      </c>
      <c r="Z124" s="12">
        <v>-764556</v>
      </c>
      <c r="AA124" s="12">
        <v>641</v>
      </c>
      <c r="AB124" s="12">
        <v>-142065.90949095786</v>
      </c>
      <c r="AC124" s="12">
        <v>49751.709929198027</v>
      </c>
      <c r="AD124" s="12">
        <v>0</v>
      </c>
      <c r="AE124" s="12">
        <v>28188</v>
      </c>
      <c r="AF124" s="12">
        <v>1222361.7106447369</v>
      </c>
      <c r="AG124" s="12">
        <v>0</v>
      </c>
      <c r="AH124" s="51">
        <f t="shared" si="3"/>
        <v>132636399.0838881</v>
      </c>
      <c r="AJ124" s="14"/>
      <c r="AK124" s="15"/>
      <c r="AO124" s="15"/>
    </row>
    <row r="125" spans="1:41" x14ac:dyDescent="0.2">
      <c r="A125" s="34">
        <v>126</v>
      </c>
      <c r="B125" s="35" t="s">
        <v>121</v>
      </c>
      <c r="C125" s="45">
        <v>0.3967</v>
      </c>
      <c r="D125" s="37">
        <v>2576.6999999999998</v>
      </c>
      <c r="E125" s="37">
        <v>2497.25</v>
      </c>
      <c r="F125" s="38">
        <v>24491100.070653308</v>
      </c>
      <c r="G125" s="50">
        <v>0</v>
      </c>
      <c r="H125" s="12">
        <v>0</v>
      </c>
      <c r="I125" s="12">
        <v>385</v>
      </c>
      <c r="J125" s="12">
        <v>-45088</v>
      </c>
      <c r="K125" s="12">
        <v>4394</v>
      </c>
      <c r="L125" s="12">
        <v>0</v>
      </c>
      <c r="M125" s="12">
        <v>-1724</v>
      </c>
      <c r="N125" s="12">
        <v>-4809</v>
      </c>
      <c r="O125" s="12">
        <v>-18321</v>
      </c>
      <c r="P125" s="12">
        <v>-2455</v>
      </c>
      <c r="Q125" s="12">
        <v>11482</v>
      </c>
      <c r="R125" s="12">
        <v>-508826</v>
      </c>
      <c r="S125" s="12">
        <v>187755.96428430453</v>
      </c>
      <c r="T125" s="12">
        <v>-1376</v>
      </c>
      <c r="U125" s="12">
        <v>1</v>
      </c>
      <c r="V125" s="12">
        <v>0</v>
      </c>
      <c r="W125" s="12">
        <v>0</v>
      </c>
      <c r="X125" s="12">
        <v>-40344</v>
      </c>
      <c r="Y125" s="12">
        <v>30127.900000002235</v>
      </c>
      <c r="Z125" s="12">
        <v>2056</v>
      </c>
      <c r="AA125" s="12">
        <v>-387</v>
      </c>
      <c r="AB125" s="12">
        <v>-69486.349558051676</v>
      </c>
      <c r="AC125" s="12">
        <v>12634.135311774909</v>
      </c>
      <c r="AD125" s="12">
        <v>0</v>
      </c>
      <c r="AE125" s="12">
        <v>0</v>
      </c>
      <c r="AF125" s="12">
        <v>287125.11939827725</v>
      </c>
      <c r="AG125" s="12">
        <v>0</v>
      </c>
      <c r="AH125" s="51">
        <f t="shared" si="3"/>
        <v>24334244.840089615</v>
      </c>
      <c r="AJ125" s="14"/>
      <c r="AK125" s="15"/>
      <c r="AO125" s="15"/>
    </row>
    <row r="126" spans="1:41" x14ac:dyDescent="0.2">
      <c r="A126" s="34">
        <v>127</v>
      </c>
      <c r="B126" s="35" t="s">
        <v>122</v>
      </c>
      <c r="C126" s="45">
        <v>0.35139999999999999</v>
      </c>
      <c r="D126" s="37">
        <v>13582.45</v>
      </c>
      <c r="E126" s="37">
        <v>13914.15</v>
      </c>
      <c r="F126" s="38">
        <v>110779027.14501689</v>
      </c>
      <c r="G126" s="50">
        <v>0</v>
      </c>
      <c r="H126" s="12">
        <v>0</v>
      </c>
      <c r="I126" s="12">
        <v>2036</v>
      </c>
      <c r="J126" s="12">
        <v>-155116</v>
      </c>
      <c r="K126" s="12">
        <v>-33477</v>
      </c>
      <c r="L126" s="12">
        <v>0</v>
      </c>
      <c r="M126" s="12">
        <v>40871</v>
      </c>
      <c r="N126" s="12">
        <v>17618</v>
      </c>
      <c r="O126" s="12">
        <v>96968</v>
      </c>
      <c r="P126" s="12">
        <v>31337</v>
      </c>
      <c r="Q126" s="12">
        <v>-11315</v>
      </c>
      <c r="R126" s="12">
        <v>2141424</v>
      </c>
      <c r="S126" s="12">
        <v>825408.19003072381</v>
      </c>
      <c r="T126" s="12">
        <v>2480</v>
      </c>
      <c r="U126" s="12">
        <v>0</v>
      </c>
      <c r="V126" s="12">
        <v>0</v>
      </c>
      <c r="W126" s="12">
        <v>0</v>
      </c>
      <c r="X126" s="12">
        <v>1030112</v>
      </c>
      <c r="Y126" s="12">
        <v>98961.939999997616</v>
      </c>
      <c r="Z126" s="12">
        <v>120957</v>
      </c>
      <c r="AA126" s="12">
        <v>2356</v>
      </c>
      <c r="AB126" s="12">
        <v>-432419.52631919086</v>
      </c>
      <c r="AC126" s="12">
        <v>55544.580862790346</v>
      </c>
      <c r="AD126" s="12">
        <v>0</v>
      </c>
      <c r="AE126" s="12">
        <v>0</v>
      </c>
      <c r="AF126" s="12">
        <v>0</v>
      </c>
      <c r="AG126" s="12">
        <v>0</v>
      </c>
      <c r="AH126" s="51">
        <f t="shared" si="3"/>
        <v>114612773.32959121</v>
      </c>
      <c r="AJ126" s="14"/>
      <c r="AK126" s="15"/>
      <c r="AO126" s="15"/>
    </row>
    <row r="127" spans="1:41" x14ac:dyDescent="0.2">
      <c r="A127" s="34">
        <v>128</v>
      </c>
      <c r="B127" s="35" t="s">
        <v>123</v>
      </c>
      <c r="C127" s="45">
        <v>0.40589999999999998</v>
      </c>
      <c r="D127" s="37">
        <v>63364.85</v>
      </c>
      <c r="E127" s="37">
        <v>63437.1</v>
      </c>
      <c r="F127" s="38">
        <v>459002014.82577437</v>
      </c>
      <c r="G127" s="50">
        <v>0</v>
      </c>
      <c r="H127" s="12">
        <v>0</v>
      </c>
      <c r="I127" s="12">
        <v>8545</v>
      </c>
      <c r="J127" s="12">
        <v>-599409</v>
      </c>
      <c r="K127" s="12">
        <v>24530</v>
      </c>
      <c r="L127" s="12">
        <v>0</v>
      </c>
      <c r="M127" s="12">
        <v>19297</v>
      </c>
      <c r="N127" s="12">
        <v>-11520</v>
      </c>
      <c r="O127" s="12">
        <v>113107</v>
      </c>
      <c r="P127" s="12">
        <v>10802</v>
      </c>
      <c r="Q127" s="12">
        <v>-187506</v>
      </c>
      <c r="R127" s="12">
        <v>355191</v>
      </c>
      <c r="S127" s="12">
        <v>4106129.1637185216</v>
      </c>
      <c r="T127" s="12">
        <v>-22330</v>
      </c>
      <c r="U127" s="12">
        <v>-1</v>
      </c>
      <c r="V127" s="12">
        <v>0</v>
      </c>
      <c r="W127" s="12">
        <v>0</v>
      </c>
      <c r="X127" s="12">
        <v>-2443313</v>
      </c>
      <c r="Y127" s="12">
        <v>118490.23999994993</v>
      </c>
      <c r="Z127" s="12">
        <v>29475</v>
      </c>
      <c r="AA127" s="12">
        <v>-4819</v>
      </c>
      <c r="AB127" s="12">
        <v>-7797.9872815012932</v>
      </c>
      <c r="AC127" s="12">
        <v>276312.87486684322</v>
      </c>
      <c r="AD127" s="12">
        <v>0</v>
      </c>
      <c r="AE127" s="12">
        <v>0</v>
      </c>
      <c r="AF127" s="12">
        <v>0</v>
      </c>
      <c r="AG127" s="12">
        <v>0</v>
      </c>
      <c r="AH127" s="51">
        <f t="shared" si="3"/>
        <v>460787198.11707819</v>
      </c>
      <c r="AJ127" s="14"/>
      <c r="AK127" s="15"/>
      <c r="AO127" s="15"/>
    </row>
    <row r="128" spans="1:41" x14ac:dyDescent="0.2">
      <c r="A128" s="34">
        <v>130</v>
      </c>
      <c r="B128" s="35" t="s">
        <v>124</v>
      </c>
      <c r="C128" s="45">
        <v>0.36849999999999999</v>
      </c>
      <c r="D128" s="37">
        <v>2785.4</v>
      </c>
      <c r="E128" s="37">
        <v>2795.25</v>
      </c>
      <c r="F128" s="38">
        <v>25173851.224470533</v>
      </c>
      <c r="G128" s="50">
        <v>0</v>
      </c>
      <c r="H128" s="12">
        <v>0</v>
      </c>
      <c r="I128" s="12">
        <v>429</v>
      </c>
      <c r="J128" s="12">
        <v>-7079</v>
      </c>
      <c r="K128" s="12">
        <v>0.30999999865889549</v>
      </c>
      <c r="L128" s="12">
        <v>0</v>
      </c>
      <c r="M128" s="12">
        <v>-21291</v>
      </c>
      <c r="N128" s="12">
        <v>-1732</v>
      </c>
      <c r="O128" s="12">
        <v>3687</v>
      </c>
      <c r="P128" s="12">
        <v>6963</v>
      </c>
      <c r="Q128" s="12">
        <v>-12019</v>
      </c>
      <c r="R128" s="12">
        <v>62746</v>
      </c>
      <c r="S128" s="12">
        <v>186192.5940784663</v>
      </c>
      <c r="T128" s="12">
        <v>2633</v>
      </c>
      <c r="U128" s="12">
        <v>-1</v>
      </c>
      <c r="V128" s="12">
        <v>0</v>
      </c>
      <c r="W128" s="12">
        <v>0</v>
      </c>
      <c r="X128" s="12">
        <v>453969</v>
      </c>
      <c r="Y128" s="12">
        <v>-5221.9199999980628</v>
      </c>
      <c r="Z128" s="12">
        <v>6259</v>
      </c>
      <c r="AA128" s="12">
        <v>4859</v>
      </c>
      <c r="AB128" s="12">
        <v>23834.83900950104</v>
      </c>
      <c r="AC128" s="12">
        <v>12528.994593698531</v>
      </c>
      <c r="AD128" s="12">
        <v>0</v>
      </c>
      <c r="AE128" s="12">
        <v>0</v>
      </c>
      <c r="AF128" s="12">
        <v>0</v>
      </c>
      <c r="AG128" s="12">
        <v>0</v>
      </c>
      <c r="AH128" s="51">
        <f t="shared" si="3"/>
        <v>25890609.0421522</v>
      </c>
      <c r="AJ128" s="14"/>
      <c r="AK128" s="15"/>
      <c r="AO128" s="15"/>
    </row>
    <row r="129" spans="1:41" x14ac:dyDescent="0.2">
      <c r="A129" s="34">
        <v>131</v>
      </c>
      <c r="B129" s="35" t="s">
        <v>125</v>
      </c>
      <c r="C129" s="45">
        <v>0.72170000000000001</v>
      </c>
      <c r="D129" s="37">
        <v>952.6</v>
      </c>
      <c r="E129" s="37">
        <v>1030</v>
      </c>
      <c r="F129" s="38">
        <v>7576675.6239987705</v>
      </c>
      <c r="G129" s="50">
        <v>0</v>
      </c>
      <c r="H129" s="12">
        <v>0</v>
      </c>
      <c r="I129" s="12">
        <v>63</v>
      </c>
      <c r="J129" s="12">
        <v>-7280</v>
      </c>
      <c r="K129" s="12">
        <v>-58696</v>
      </c>
      <c r="L129" s="12">
        <v>0</v>
      </c>
      <c r="M129" s="12">
        <v>0</v>
      </c>
      <c r="N129" s="12">
        <v>10481</v>
      </c>
      <c r="O129" s="12">
        <v>-54447</v>
      </c>
      <c r="P129" s="12">
        <v>-1041</v>
      </c>
      <c r="Q129" s="12">
        <v>14566</v>
      </c>
      <c r="R129" s="12">
        <v>205393</v>
      </c>
      <c r="S129" s="12">
        <v>129793.11342883296</v>
      </c>
      <c r="T129" s="12">
        <v>1769</v>
      </c>
      <c r="U129" s="12">
        <v>0</v>
      </c>
      <c r="V129" s="12">
        <v>0</v>
      </c>
      <c r="W129" s="12">
        <v>0</v>
      </c>
      <c r="X129" s="12">
        <v>4180</v>
      </c>
      <c r="Y129" s="12">
        <v>5453.5800000000745</v>
      </c>
      <c r="Z129" s="12">
        <v>-1497</v>
      </c>
      <c r="AA129" s="12">
        <v>-5384</v>
      </c>
      <c r="AB129" s="12">
        <v>0</v>
      </c>
      <c r="AC129" s="12">
        <v>8734.1860366826877</v>
      </c>
      <c r="AD129" s="12">
        <v>0</v>
      </c>
      <c r="AE129" s="12">
        <v>0</v>
      </c>
      <c r="AF129" s="12">
        <v>0</v>
      </c>
      <c r="AG129" s="12">
        <v>0</v>
      </c>
      <c r="AH129" s="51">
        <f t="shared" si="3"/>
        <v>7828763.5034642862</v>
      </c>
      <c r="AJ129" s="14"/>
      <c r="AK129" s="15"/>
      <c r="AO129" s="15"/>
    </row>
    <row r="130" spans="1:41" x14ac:dyDescent="0.2">
      <c r="A130" s="34">
        <v>132</v>
      </c>
      <c r="B130" s="35" t="s">
        <v>126</v>
      </c>
      <c r="C130" s="45">
        <v>0.41720000000000002</v>
      </c>
      <c r="D130" s="37">
        <v>3993.25</v>
      </c>
      <c r="E130" s="37">
        <v>4038.8</v>
      </c>
      <c r="F130" s="38">
        <v>34392485.592205077</v>
      </c>
      <c r="G130" s="50">
        <v>0</v>
      </c>
      <c r="H130" s="12">
        <v>0</v>
      </c>
      <c r="I130" s="12">
        <v>594</v>
      </c>
      <c r="J130" s="12">
        <v>-20082</v>
      </c>
      <c r="K130" s="12">
        <v>0</v>
      </c>
      <c r="L130" s="12">
        <v>0</v>
      </c>
      <c r="M130" s="12">
        <v>34251</v>
      </c>
      <c r="N130" s="12">
        <v>3535</v>
      </c>
      <c r="O130" s="12">
        <v>148736</v>
      </c>
      <c r="P130" s="12">
        <v>4344</v>
      </c>
      <c r="Q130" s="12">
        <v>65225</v>
      </c>
      <c r="R130" s="12">
        <v>284855</v>
      </c>
      <c r="S130" s="12">
        <v>260050.34767948091</v>
      </c>
      <c r="T130" s="12">
        <v>-39461</v>
      </c>
      <c r="U130" s="12">
        <v>0</v>
      </c>
      <c r="V130" s="12">
        <v>0</v>
      </c>
      <c r="W130" s="12">
        <v>0</v>
      </c>
      <c r="X130" s="12">
        <v>-411940</v>
      </c>
      <c r="Y130" s="12">
        <v>26739.679999999702</v>
      </c>
      <c r="Z130" s="12">
        <v>29207</v>
      </c>
      <c r="AA130" s="12">
        <v>-104</v>
      </c>
      <c r="AB130" s="12">
        <v>-200863.87330400199</v>
      </c>
      <c r="AC130" s="12">
        <v>17500.076604411006</v>
      </c>
      <c r="AD130" s="12">
        <v>0</v>
      </c>
      <c r="AE130" s="12">
        <v>0</v>
      </c>
      <c r="AF130" s="12">
        <v>0</v>
      </c>
      <c r="AG130" s="12">
        <v>0</v>
      </c>
      <c r="AH130" s="51">
        <f t="shared" si="3"/>
        <v>34595071.823184967</v>
      </c>
      <c r="AJ130" s="14"/>
      <c r="AK130" s="15"/>
      <c r="AO130" s="15"/>
    </row>
    <row r="131" spans="1:41" x14ac:dyDescent="0.2">
      <c r="A131" s="34">
        <v>134</v>
      </c>
      <c r="B131" s="35" t="s">
        <v>127</v>
      </c>
      <c r="C131" s="45">
        <v>0.8</v>
      </c>
      <c r="D131" s="37">
        <v>2813.45</v>
      </c>
      <c r="E131" s="37">
        <v>2838</v>
      </c>
      <c r="F131" s="38">
        <v>11864285.650246045</v>
      </c>
      <c r="G131" s="50">
        <v>0</v>
      </c>
      <c r="H131" s="12">
        <v>0</v>
      </c>
      <c r="I131" s="12">
        <v>154</v>
      </c>
      <c r="J131" s="12">
        <v>14774</v>
      </c>
      <c r="K131" s="12">
        <v>0</v>
      </c>
      <c r="L131" s="12">
        <v>0</v>
      </c>
      <c r="M131" s="12">
        <v>12122</v>
      </c>
      <c r="N131" s="12">
        <v>0</v>
      </c>
      <c r="O131" s="12">
        <v>-7124</v>
      </c>
      <c r="P131" s="12">
        <v>740</v>
      </c>
      <c r="Q131" s="12">
        <v>2768</v>
      </c>
      <c r="R131" s="12">
        <v>52809</v>
      </c>
      <c r="S131" s="12">
        <v>400081.27798392251</v>
      </c>
      <c r="T131" s="12">
        <v>0</v>
      </c>
      <c r="U131" s="12">
        <v>1</v>
      </c>
      <c r="V131" s="12">
        <v>0</v>
      </c>
      <c r="W131" s="12">
        <v>0</v>
      </c>
      <c r="X131" s="12">
        <v>91440</v>
      </c>
      <c r="Y131" s="12">
        <v>0</v>
      </c>
      <c r="Z131" s="12">
        <v>-12365</v>
      </c>
      <c r="AA131" s="12">
        <v>0</v>
      </c>
      <c r="AB131" s="12">
        <v>0</v>
      </c>
      <c r="AC131" s="12">
        <v>26922.137642111629</v>
      </c>
      <c r="AD131" s="12">
        <v>0</v>
      </c>
      <c r="AE131" s="12">
        <v>0</v>
      </c>
      <c r="AF131" s="12">
        <v>0</v>
      </c>
      <c r="AG131" s="12">
        <v>0</v>
      </c>
      <c r="AH131" s="51">
        <f t="shared" si="3"/>
        <v>12446608.065872079</v>
      </c>
      <c r="AJ131" s="14"/>
      <c r="AK131" s="15"/>
      <c r="AO131" s="15"/>
    </row>
    <row r="132" spans="1:41" x14ac:dyDescent="0.2">
      <c r="A132" s="34">
        <v>135</v>
      </c>
      <c r="B132" s="35" t="s">
        <v>128</v>
      </c>
      <c r="C132" s="45">
        <v>0.2858</v>
      </c>
      <c r="D132" s="37">
        <v>935.05</v>
      </c>
      <c r="E132" s="37">
        <v>964.6</v>
      </c>
      <c r="F132" s="38">
        <v>11685641.7373388</v>
      </c>
      <c r="G132" s="50">
        <v>0</v>
      </c>
      <c r="H132" s="12">
        <v>0</v>
      </c>
      <c r="I132" s="12">
        <v>190</v>
      </c>
      <c r="J132" s="12">
        <v>2669</v>
      </c>
      <c r="K132" s="12">
        <v>0</v>
      </c>
      <c r="L132" s="12">
        <v>0</v>
      </c>
      <c r="M132" s="12">
        <v>184</v>
      </c>
      <c r="N132" s="12">
        <v>9956</v>
      </c>
      <c r="O132" s="12">
        <v>0</v>
      </c>
      <c r="P132" s="12">
        <v>10631</v>
      </c>
      <c r="Q132" s="12">
        <v>-3398</v>
      </c>
      <c r="R132" s="12">
        <v>269757</v>
      </c>
      <c r="S132" s="12">
        <v>58751.477248199284</v>
      </c>
      <c r="T132" s="12">
        <v>61</v>
      </c>
      <c r="U132" s="12">
        <v>0</v>
      </c>
      <c r="V132" s="12">
        <v>0</v>
      </c>
      <c r="W132" s="12">
        <v>0</v>
      </c>
      <c r="X132" s="12">
        <v>95520</v>
      </c>
      <c r="Y132" s="12">
        <v>-24108.039999999106</v>
      </c>
      <c r="Z132" s="12">
        <v>20955</v>
      </c>
      <c r="AA132" s="12">
        <v>0</v>
      </c>
      <c r="AB132" s="12">
        <v>107063.20551629923</v>
      </c>
      <c r="AC132" s="12">
        <v>3953.3810980785638</v>
      </c>
      <c r="AD132" s="12">
        <v>0</v>
      </c>
      <c r="AE132" s="12">
        <v>0</v>
      </c>
      <c r="AF132" s="12">
        <v>0</v>
      </c>
      <c r="AG132" s="12">
        <v>0</v>
      </c>
      <c r="AH132" s="51">
        <f t="shared" si="3"/>
        <v>12237826.761201378</v>
      </c>
      <c r="AJ132" s="14"/>
      <c r="AK132" s="15"/>
      <c r="AO132" s="15"/>
    </row>
    <row r="133" spans="1:41" x14ac:dyDescent="0.2">
      <c r="A133" s="34">
        <v>136</v>
      </c>
      <c r="B133" s="35" t="s">
        <v>129</v>
      </c>
      <c r="C133" s="45">
        <v>0.34029999999999999</v>
      </c>
      <c r="D133" s="37">
        <v>40033</v>
      </c>
      <c r="E133" s="37">
        <v>39806.550000000003</v>
      </c>
      <c r="F133" s="38">
        <v>329946265.17710537</v>
      </c>
      <c r="G133" s="50">
        <v>0</v>
      </c>
      <c r="H133" s="12">
        <v>0</v>
      </c>
      <c r="I133" s="12">
        <v>6276</v>
      </c>
      <c r="J133" s="12">
        <v>-298285</v>
      </c>
      <c r="K133" s="12">
        <v>-66055</v>
      </c>
      <c r="L133" s="12">
        <v>0</v>
      </c>
      <c r="M133" s="12">
        <v>-93771</v>
      </c>
      <c r="N133" s="12">
        <v>13662</v>
      </c>
      <c r="O133" s="12">
        <v>541297</v>
      </c>
      <c r="P133" s="12">
        <v>7051</v>
      </c>
      <c r="Q133" s="12">
        <v>-127646</v>
      </c>
      <c r="R133" s="12">
        <v>-1568221</v>
      </c>
      <c r="S133" s="12">
        <v>2138064.9546331167</v>
      </c>
      <c r="T133" s="12">
        <v>26440</v>
      </c>
      <c r="U133" s="12">
        <v>-1</v>
      </c>
      <c r="V133" s="12">
        <v>0</v>
      </c>
      <c r="W133" s="12">
        <v>0</v>
      </c>
      <c r="X133" s="12">
        <v>-2128571</v>
      </c>
      <c r="Y133" s="12">
        <v>88265.540000021458</v>
      </c>
      <c r="Z133" s="12">
        <v>-43993</v>
      </c>
      <c r="AA133" s="12">
        <v>-1189</v>
      </c>
      <c r="AB133" s="12">
        <v>-64491.49619281292</v>
      </c>
      <c r="AC133" s="12">
        <v>143875.81071865559</v>
      </c>
      <c r="AD133" s="12">
        <v>0</v>
      </c>
      <c r="AE133" s="12">
        <v>0</v>
      </c>
      <c r="AF133" s="12">
        <v>1014119.5337945223</v>
      </c>
      <c r="AG133" s="12">
        <v>0</v>
      </c>
      <c r="AH133" s="51">
        <f t="shared" si="3"/>
        <v>329533093.52005887</v>
      </c>
      <c r="AJ133" s="14"/>
      <c r="AK133" s="15"/>
      <c r="AO133" s="15"/>
    </row>
    <row r="134" spans="1:41" x14ac:dyDescent="0.2">
      <c r="A134" s="34">
        <v>137</v>
      </c>
      <c r="B134" s="35" t="s">
        <v>130</v>
      </c>
      <c r="C134" s="45">
        <v>0.39389999999999997</v>
      </c>
      <c r="D134" s="37">
        <v>626</v>
      </c>
      <c r="E134" s="37">
        <v>642.45000000000005</v>
      </c>
      <c r="F134" s="38">
        <v>5505460.6837346768</v>
      </c>
      <c r="G134" s="50">
        <v>0</v>
      </c>
      <c r="H134" s="12">
        <v>0</v>
      </c>
      <c r="I134" s="12">
        <v>92</v>
      </c>
      <c r="J134" s="12">
        <v>-6795</v>
      </c>
      <c r="K134" s="12">
        <v>0</v>
      </c>
      <c r="L134" s="12">
        <v>0</v>
      </c>
      <c r="M134" s="12">
        <v>2756</v>
      </c>
      <c r="N134" s="12">
        <v>5</v>
      </c>
      <c r="O134" s="12">
        <v>0</v>
      </c>
      <c r="P134" s="12">
        <v>-2</v>
      </c>
      <c r="Q134" s="12">
        <v>6729</v>
      </c>
      <c r="R134" s="12">
        <v>94001</v>
      </c>
      <c r="S134" s="12">
        <v>35657.13998122327</v>
      </c>
      <c r="T134" s="12">
        <v>0</v>
      </c>
      <c r="U134" s="12">
        <v>0</v>
      </c>
      <c r="V134" s="12">
        <v>0</v>
      </c>
      <c r="W134" s="12">
        <v>0</v>
      </c>
      <c r="X134" s="12">
        <v>-50664</v>
      </c>
      <c r="Y134" s="12">
        <v>1323.5200000004843</v>
      </c>
      <c r="Z134" s="12">
        <v>0</v>
      </c>
      <c r="AA134" s="12">
        <v>0</v>
      </c>
      <c r="AB134" s="12">
        <v>0</v>
      </c>
      <c r="AC134" s="12">
        <v>2399.5415010843426</v>
      </c>
      <c r="AD134" s="12">
        <v>0</v>
      </c>
      <c r="AE134" s="12">
        <v>0</v>
      </c>
      <c r="AF134" s="12">
        <v>0</v>
      </c>
      <c r="AG134" s="12">
        <v>0</v>
      </c>
      <c r="AH134" s="51">
        <f t="shared" si="3"/>
        <v>5590962.8852169849</v>
      </c>
      <c r="AJ134" s="14"/>
      <c r="AK134" s="15"/>
      <c r="AO134" s="15"/>
    </row>
    <row r="135" spans="1:41" x14ac:dyDescent="0.2">
      <c r="A135" s="34">
        <v>138</v>
      </c>
      <c r="B135" s="35" t="s">
        <v>131</v>
      </c>
      <c r="C135" s="45">
        <v>0.23880000000000001</v>
      </c>
      <c r="D135" s="37">
        <v>762.8</v>
      </c>
      <c r="E135" s="37">
        <v>819</v>
      </c>
      <c r="F135" s="38">
        <v>9131251.4607094713</v>
      </c>
      <c r="G135" s="50">
        <v>0</v>
      </c>
      <c r="H135" s="12">
        <v>0</v>
      </c>
      <c r="I135" s="12">
        <v>152</v>
      </c>
      <c r="J135" s="12">
        <v>0</v>
      </c>
      <c r="K135" s="12">
        <v>0</v>
      </c>
      <c r="L135" s="12">
        <v>0</v>
      </c>
      <c r="M135" s="12">
        <v>-7304</v>
      </c>
      <c r="N135" s="12">
        <v>0</v>
      </c>
      <c r="O135" s="12">
        <v>0</v>
      </c>
      <c r="P135" s="12">
        <v>11561</v>
      </c>
      <c r="Q135" s="12">
        <v>8451</v>
      </c>
      <c r="R135" s="12">
        <v>508646</v>
      </c>
      <c r="S135" s="12">
        <v>35166.400367863476</v>
      </c>
      <c r="T135" s="12">
        <v>0</v>
      </c>
      <c r="U135" s="12">
        <v>0</v>
      </c>
      <c r="V135" s="12">
        <v>0</v>
      </c>
      <c r="W135" s="12">
        <v>0</v>
      </c>
      <c r="X135" s="12">
        <v>400861</v>
      </c>
      <c r="Y135" s="12">
        <v>0</v>
      </c>
      <c r="Z135" s="12">
        <v>38423</v>
      </c>
      <c r="AA135" s="12">
        <v>0</v>
      </c>
      <c r="AB135" s="12">
        <v>0</v>
      </c>
      <c r="AC135" s="12">
        <v>2366.8782720156014</v>
      </c>
      <c r="AD135" s="12">
        <v>0</v>
      </c>
      <c r="AE135" s="12">
        <v>0</v>
      </c>
      <c r="AF135" s="12">
        <v>0</v>
      </c>
      <c r="AG135" s="12">
        <v>0</v>
      </c>
      <c r="AH135" s="51">
        <f t="shared" si="3"/>
        <v>10129574.73934935</v>
      </c>
      <c r="AJ135" s="14"/>
      <c r="AK135" s="15"/>
      <c r="AO135" s="15"/>
    </row>
    <row r="136" spans="1:41" x14ac:dyDescent="0.2">
      <c r="A136" s="34">
        <v>139</v>
      </c>
      <c r="B136" s="35" t="s">
        <v>132</v>
      </c>
      <c r="C136" s="45">
        <v>0.37130000000000002</v>
      </c>
      <c r="D136" s="37">
        <v>3638.9</v>
      </c>
      <c r="E136" s="37">
        <v>3606.05</v>
      </c>
      <c r="F136" s="38">
        <v>28507985.847332437</v>
      </c>
      <c r="G136" s="50">
        <v>0</v>
      </c>
      <c r="H136" s="12">
        <v>0</v>
      </c>
      <c r="I136" s="12">
        <v>531</v>
      </c>
      <c r="J136" s="12">
        <v>-46987</v>
      </c>
      <c r="K136" s="12">
        <v>-3870.5799999982119</v>
      </c>
      <c r="L136" s="12">
        <v>0</v>
      </c>
      <c r="M136" s="12">
        <v>-65700</v>
      </c>
      <c r="N136" s="12">
        <v>3241</v>
      </c>
      <c r="O136" s="12">
        <v>-36716</v>
      </c>
      <c r="P136" s="12">
        <v>2560</v>
      </c>
      <c r="Q136" s="12">
        <v>26922</v>
      </c>
      <c r="R136" s="12">
        <v>-206264</v>
      </c>
      <c r="S136" s="12">
        <v>195908.89160370827</v>
      </c>
      <c r="T136" s="12">
        <v>-1846</v>
      </c>
      <c r="U136" s="12">
        <v>-1</v>
      </c>
      <c r="V136" s="12">
        <v>0</v>
      </c>
      <c r="W136" s="12">
        <v>0</v>
      </c>
      <c r="X136" s="12">
        <v>325829</v>
      </c>
      <c r="Y136" s="12">
        <v>11601.259999997914</v>
      </c>
      <c r="Z136" s="12">
        <v>-8361</v>
      </c>
      <c r="AA136" s="12">
        <v>-743</v>
      </c>
      <c r="AB136" s="12">
        <v>16517.318308599293</v>
      </c>
      <c r="AC136" s="12">
        <v>13183.678151737899</v>
      </c>
      <c r="AD136" s="12">
        <v>0</v>
      </c>
      <c r="AE136" s="12">
        <v>0</v>
      </c>
      <c r="AF136" s="12">
        <v>108343.16720587388</v>
      </c>
      <c r="AG136" s="12">
        <v>0</v>
      </c>
      <c r="AH136" s="51">
        <f t="shared" ref="AH136:AH142" si="4">SUM(F136:AG136)</f>
        <v>28842134.582602356</v>
      </c>
      <c r="AJ136" s="14"/>
      <c r="AK136" s="15"/>
      <c r="AO136" s="15"/>
    </row>
    <row r="137" spans="1:41" x14ac:dyDescent="0.2">
      <c r="A137" s="34">
        <v>142</v>
      </c>
      <c r="B137" s="35" t="s">
        <v>133</v>
      </c>
      <c r="C137" s="45">
        <v>0.36409999999999998</v>
      </c>
      <c r="D137" s="37">
        <v>2043.05</v>
      </c>
      <c r="E137" s="37">
        <v>2031.55</v>
      </c>
      <c r="F137" s="38">
        <v>16074628.420256158</v>
      </c>
      <c r="G137" s="50">
        <v>0</v>
      </c>
      <c r="H137" s="12">
        <v>0</v>
      </c>
      <c r="I137" s="12">
        <v>291</v>
      </c>
      <c r="J137" s="12">
        <v>-23763</v>
      </c>
      <c r="K137" s="12">
        <v>0</v>
      </c>
      <c r="L137" s="12">
        <v>0</v>
      </c>
      <c r="M137" s="12">
        <v>974</v>
      </c>
      <c r="N137" s="12">
        <v>-682</v>
      </c>
      <c r="O137" s="12">
        <v>15969</v>
      </c>
      <c r="P137" s="12">
        <v>2374</v>
      </c>
      <c r="Q137" s="12">
        <v>6052</v>
      </c>
      <c r="R137" s="12">
        <v>-70867</v>
      </c>
      <c r="S137" s="12">
        <v>116781.03116853349</v>
      </c>
      <c r="T137" s="12">
        <v>-592</v>
      </c>
      <c r="U137" s="12">
        <v>0</v>
      </c>
      <c r="V137" s="12">
        <v>0</v>
      </c>
      <c r="W137" s="12">
        <v>0</v>
      </c>
      <c r="X137" s="12">
        <v>-74418</v>
      </c>
      <c r="Y137" s="12">
        <v>6409.4799999985844</v>
      </c>
      <c r="Z137" s="12">
        <v>0</v>
      </c>
      <c r="AA137" s="12">
        <v>379</v>
      </c>
      <c r="AB137" s="12">
        <v>-74661.064148899168</v>
      </c>
      <c r="AC137" s="12">
        <v>7858.3103916235268</v>
      </c>
      <c r="AD137" s="12">
        <v>0</v>
      </c>
      <c r="AE137" s="12">
        <v>0</v>
      </c>
      <c r="AF137" s="12">
        <v>35090.821139318869</v>
      </c>
      <c r="AG137" s="12">
        <v>0</v>
      </c>
      <c r="AH137" s="51">
        <f t="shared" si="4"/>
        <v>16021823.998806734</v>
      </c>
      <c r="AJ137" s="14"/>
      <c r="AK137" s="15"/>
      <c r="AO137" s="15"/>
    </row>
    <row r="138" spans="1:41" x14ac:dyDescent="0.2">
      <c r="A138" s="34">
        <v>143</v>
      </c>
      <c r="B138" s="35" t="s">
        <v>134</v>
      </c>
      <c r="C138" s="45">
        <v>0.35620000000000002</v>
      </c>
      <c r="D138" s="37">
        <v>7203.85</v>
      </c>
      <c r="E138" s="37">
        <v>7365</v>
      </c>
      <c r="F138" s="38">
        <v>68674970.619886115</v>
      </c>
      <c r="G138" s="50">
        <v>0</v>
      </c>
      <c r="H138" s="12">
        <v>0</v>
      </c>
      <c r="I138" s="12">
        <v>1300</v>
      </c>
      <c r="J138" s="12">
        <v>-192878</v>
      </c>
      <c r="K138" s="12">
        <v>0</v>
      </c>
      <c r="L138" s="12">
        <v>0</v>
      </c>
      <c r="M138" s="12">
        <v>4884</v>
      </c>
      <c r="N138" s="12">
        <v>-20692</v>
      </c>
      <c r="O138" s="12">
        <v>9775</v>
      </c>
      <c r="P138" s="12">
        <v>26549</v>
      </c>
      <c r="Q138" s="12">
        <v>201568</v>
      </c>
      <c r="R138" s="12">
        <v>1186095</v>
      </c>
      <c r="S138" s="12">
        <v>389801.1955499053</v>
      </c>
      <c r="T138" s="12">
        <v>-166</v>
      </c>
      <c r="U138" s="12">
        <v>0</v>
      </c>
      <c r="V138" s="12">
        <v>0</v>
      </c>
      <c r="W138" s="12">
        <v>0</v>
      </c>
      <c r="X138" s="12">
        <v>-497692</v>
      </c>
      <c r="Y138" s="12">
        <v>57374.90000000596</v>
      </c>
      <c r="Z138" s="12">
        <v>-555676</v>
      </c>
      <c r="AA138" s="12">
        <v>1584</v>
      </c>
      <c r="AB138" s="12">
        <v>-99675.412112697959</v>
      </c>
      <c r="AC138" s="12">
        <v>26230.507681757212</v>
      </c>
      <c r="AD138" s="12">
        <v>0</v>
      </c>
      <c r="AE138" s="12">
        <v>0</v>
      </c>
      <c r="AF138" s="12">
        <v>0</v>
      </c>
      <c r="AG138" s="12">
        <v>0</v>
      </c>
      <c r="AH138" s="51">
        <f t="shared" si="4"/>
        <v>69213352.811005086</v>
      </c>
      <c r="AJ138" s="14"/>
      <c r="AK138" s="15"/>
      <c r="AO138" s="15"/>
    </row>
    <row r="139" spans="1:41" x14ac:dyDescent="0.2">
      <c r="A139" s="34">
        <v>144</v>
      </c>
      <c r="B139" s="35" t="s">
        <v>135</v>
      </c>
      <c r="C139" s="45">
        <v>0.27329999999999999</v>
      </c>
      <c r="D139" s="37">
        <v>3305.15</v>
      </c>
      <c r="E139" s="37">
        <v>3231.95</v>
      </c>
      <c r="F139" s="38">
        <v>35804449.888770841</v>
      </c>
      <c r="G139" s="50">
        <v>0</v>
      </c>
      <c r="H139" s="12">
        <v>0</v>
      </c>
      <c r="I139" s="12">
        <v>656</v>
      </c>
      <c r="J139" s="12">
        <v>-26841</v>
      </c>
      <c r="K139" s="12">
        <v>0</v>
      </c>
      <c r="L139" s="12">
        <v>0</v>
      </c>
      <c r="M139" s="12">
        <v>-3351</v>
      </c>
      <c r="N139" s="12">
        <v>44369</v>
      </c>
      <c r="O139" s="12">
        <v>82332</v>
      </c>
      <c r="P139" s="12">
        <v>-15031</v>
      </c>
      <c r="Q139" s="12">
        <v>115646</v>
      </c>
      <c r="R139" s="12">
        <v>-609766</v>
      </c>
      <c r="S139" s="12">
        <v>127675.91496287286</v>
      </c>
      <c r="T139" s="12">
        <v>-1779</v>
      </c>
      <c r="U139" s="12">
        <v>0</v>
      </c>
      <c r="V139" s="12">
        <v>0</v>
      </c>
      <c r="W139" s="12">
        <v>0</v>
      </c>
      <c r="X139" s="12">
        <v>189437</v>
      </c>
      <c r="Y139" s="12">
        <v>17052.20000000298</v>
      </c>
      <c r="Z139" s="12">
        <v>-9037</v>
      </c>
      <c r="AA139" s="12">
        <v>0</v>
      </c>
      <c r="AB139" s="12">
        <v>-140030.59645055234</v>
      </c>
      <c r="AC139" s="12">
        <v>8591.5607877969742</v>
      </c>
      <c r="AD139" s="12">
        <v>0</v>
      </c>
      <c r="AE139" s="12">
        <v>0</v>
      </c>
      <c r="AF139" s="12">
        <v>436777.94767722487</v>
      </c>
      <c r="AG139" s="12">
        <v>0</v>
      </c>
      <c r="AH139" s="51">
        <f t="shared" si="4"/>
        <v>36021151.915748186</v>
      </c>
      <c r="AJ139" s="14"/>
      <c r="AK139" s="15"/>
      <c r="AO139" s="15"/>
    </row>
    <row r="140" spans="1:41" x14ac:dyDescent="0.2">
      <c r="A140" s="34">
        <v>202</v>
      </c>
      <c r="B140" s="35" t="s">
        <v>136</v>
      </c>
      <c r="C140" s="45">
        <v>0.33679999999999999</v>
      </c>
      <c r="D140" s="37">
        <v>576.85</v>
      </c>
      <c r="E140" s="37">
        <v>527.25</v>
      </c>
      <c r="F140" s="38">
        <v>7062797.8850643756</v>
      </c>
      <c r="G140" s="50">
        <v>0</v>
      </c>
      <c r="H140" s="12">
        <v>0</v>
      </c>
      <c r="I140" s="12">
        <v>119</v>
      </c>
      <c r="J140" s="12">
        <v>2478</v>
      </c>
      <c r="K140" s="12">
        <v>0</v>
      </c>
      <c r="L140" s="12">
        <v>0</v>
      </c>
      <c r="M140" s="12">
        <v>0</v>
      </c>
      <c r="N140" s="12">
        <v>-273</v>
      </c>
      <c r="O140" s="12">
        <v>3873</v>
      </c>
      <c r="P140" s="12">
        <v>-4928</v>
      </c>
      <c r="Q140" s="12">
        <v>-9467</v>
      </c>
      <c r="R140" s="12">
        <v>-417470</v>
      </c>
      <c r="S140" s="12">
        <v>27612.757592556998</v>
      </c>
      <c r="T140" s="12">
        <v>490</v>
      </c>
      <c r="U140" s="12">
        <v>0</v>
      </c>
      <c r="V140" s="12">
        <v>0</v>
      </c>
      <c r="W140" s="12">
        <v>0</v>
      </c>
      <c r="X140" s="12">
        <v>11087</v>
      </c>
      <c r="Y140" s="12">
        <v>-6386.6000000005588</v>
      </c>
      <c r="Z140" s="12">
        <v>-8010</v>
      </c>
      <c r="AA140" s="12">
        <v>0</v>
      </c>
      <c r="AB140" s="12">
        <v>0</v>
      </c>
      <c r="AC140" s="12">
        <v>1858.1730461344123</v>
      </c>
      <c r="AD140" s="12">
        <v>0</v>
      </c>
      <c r="AE140" s="12">
        <v>0</v>
      </c>
      <c r="AF140" s="12">
        <v>244792.26098866109</v>
      </c>
      <c r="AG140" s="12">
        <v>0</v>
      </c>
      <c r="AH140" s="51">
        <f t="shared" si="4"/>
        <v>6908573.4766917275</v>
      </c>
      <c r="AJ140" s="14"/>
      <c r="AK140" s="15"/>
      <c r="AO140" s="15"/>
    </row>
    <row r="141" spans="1:41" x14ac:dyDescent="0.2">
      <c r="A141" s="39">
        <v>207</v>
      </c>
      <c r="B141" s="40" t="s">
        <v>137</v>
      </c>
      <c r="C141" s="46">
        <v>0.2555</v>
      </c>
      <c r="D141" s="42">
        <v>801.2</v>
      </c>
      <c r="E141" s="42">
        <v>781.9</v>
      </c>
      <c r="F141" s="43">
        <v>8184715.8165705344</v>
      </c>
      <c r="G141" s="52">
        <v>0</v>
      </c>
      <c r="H141" s="53">
        <v>0</v>
      </c>
      <c r="I141" s="53">
        <v>149</v>
      </c>
      <c r="J141" s="53">
        <v>-11128</v>
      </c>
      <c r="K141" s="53">
        <v>0</v>
      </c>
      <c r="L141" s="53">
        <v>0</v>
      </c>
      <c r="M141" s="53">
        <v>0</v>
      </c>
      <c r="N141" s="53">
        <v>1425</v>
      </c>
      <c r="O141" s="53">
        <v>14783</v>
      </c>
      <c r="P141" s="53">
        <v>-2900</v>
      </c>
      <c r="Q141" s="53">
        <v>-2361</v>
      </c>
      <c r="R141" s="53">
        <v>-149080</v>
      </c>
      <c r="S141" s="53">
        <v>25709.338863592595</v>
      </c>
      <c r="T141" s="53">
        <v>114</v>
      </c>
      <c r="U141" s="53">
        <v>0</v>
      </c>
      <c r="V141" s="53">
        <v>0</v>
      </c>
      <c r="W141" s="53">
        <v>0</v>
      </c>
      <c r="X141" s="53">
        <v>-37340</v>
      </c>
      <c r="Y141" s="53">
        <v>3290.3199999993667</v>
      </c>
      <c r="Z141" s="53">
        <v>261</v>
      </c>
      <c r="AA141" s="53">
        <v>0</v>
      </c>
      <c r="AB141" s="53">
        <v>0</v>
      </c>
      <c r="AC141" s="53">
        <v>1730.0760111650452</v>
      </c>
      <c r="AD141" s="53">
        <v>0</v>
      </c>
      <c r="AE141" s="53">
        <v>0</v>
      </c>
      <c r="AF141" s="53">
        <v>114613.81613311172</v>
      </c>
      <c r="AG141" s="53">
        <v>0</v>
      </c>
      <c r="AH141" s="54">
        <f t="shared" si="4"/>
        <v>8143982.3675784031</v>
      </c>
      <c r="AJ141" s="14"/>
      <c r="AK141" s="15"/>
      <c r="AO141" s="15"/>
    </row>
    <row r="142" spans="1:41" s="17" customFormat="1" x14ac:dyDescent="0.2">
      <c r="A142" s="55"/>
      <c r="B142" s="56" t="s">
        <v>175</v>
      </c>
      <c r="C142" s="60"/>
      <c r="D142" s="57">
        <f>SUM(D8:D141)</f>
        <v>1211947.4000000004</v>
      </c>
      <c r="E142" s="57">
        <f>SUM(E8:E141)</f>
        <v>1217246.0999999996</v>
      </c>
      <c r="F142" s="57">
        <f>SUM(F8:F141)</f>
        <v>9249535848.6525612</v>
      </c>
      <c r="G142" s="57">
        <v>0</v>
      </c>
      <c r="H142" s="57">
        <f t="shared" ref="H142:AG142" si="5">SUM(H8:H141)</f>
        <v>-233347</v>
      </c>
      <c r="I142" s="57">
        <f t="shared" si="5"/>
        <v>-2593608</v>
      </c>
      <c r="J142" s="57">
        <f t="shared" si="5"/>
        <v>-8180003</v>
      </c>
      <c r="K142" s="57">
        <f t="shared" si="5"/>
        <v>1436464.2599999756</v>
      </c>
      <c r="L142" s="57">
        <f t="shared" si="5"/>
        <v>0</v>
      </c>
      <c r="M142" s="57">
        <f t="shared" si="5"/>
        <v>120945</v>
      </c>
      <c r="N142" s="57">
        <f t="shared" si="5"/>
        <v>1233501.0000000075</v>
      </c>
      <c r="O142" s="57">
        <f t="shared" si="5"/>
        <v>9139785</v>
      </c>
      <c r="P142" s="57">
        <f t="shared" si="5"/>
        <v>97378</v>
      </c>
      <c r="Q142" s="57">
        <f t="shared" si="5"/>
        <v>2147022</v>
      </c>
      <c r="R142" s="57">
        <f t="shared" si="5"/>
        <v>28389621.000000007</v>
      </c>
      <c r="S142" s="57">
        <f t="shared" si="5"/>
        <v>84770014.999999896</v>
      </c>
      <c r="T142" s="57">
        <f t="shared" si="5"/>
        <v>-3832</v>
      </c>
      <c r="U142" s="57">
        <f t="shared" si="5"/>
        <v>-2</v>
      </c>
      <c r="V142" s="57">
        <f t="shared" si="5"/>
        <v>0</v>
      </c>
      <c r="W142" s="57">
        <f t="shared" si="5"/>
        <v>-78000</v>
      </c>
      <c r="X142" s="57">
        <f t="shared" si="5"/>
        <v>1038816</v>
      </c>
      <c r="Y142" s="57">
        <f t="shared" si="5"/>
        <v>1051374.2799999621</v>
      </c>
      <c r="Z142" s="57">
        <f t="shared" si="5"/>
        <v>-4003404</v>
      </c>
      <c r="AA142" s="57">
        <f t="shared" si="5"/>
        <v>0</v>
      </c>
      <c r="AB142" s="57">
        <f t="shared" si="5"/>
        <v>851788.93516668025</v>
      </c>
      <c r="AC142" s="57">
        <f t="shared" si="5"/>
        <v>5704399.0000000866</v>
      </c>
      <c r="AD142" s="57">
        <f t="shared" si="5"/>
        <v>0</v>
      </c>
      <c r="AE142" s="57">
        <f t="shared" si="5"/>
        <v>1104051</v>
      </c>
      <c r="AF142" s="57">
        <f t="shared" si="5"/>
        <v>16829270.138294324</v>
      </c>
      <c r="AG142" s="57">
        <f t="shared" si="5"/>
        <v>0</v>
      </c>
      <c r="AH142" s="58">
        <f t="shared" si="4"/>
        <v>9388358083.2660236</v>
      </c>
      <c r="AJ142" s="61"/>
      <c r="AK142" s="13"/>
    </row>
    <row r="143" spans="1:41" x14ac:dyDescent="0.2">
      <c r="A143" s="66" t="s">
        <v>182</v>
      </c>
    </row>
  </sheetData>
  <mergeCells count="33">
    <mergeCell ref="H5:AF5"/>
    <mergeCell ref="AJ6:AJ7"/>
    <mergeCell ref="AH6:AH7"/>
    <mergeCell ref="AB6:AB7"/>
    <mergeCell ref="AC6:AC7"/>
    <mergeCell ref="AD6:AD7"/>
    <mergeCell ref="AE6:AE7"/>
    <mergeCell ref="AF6:AF7"/>
    <mergeCell ref="AG6:AG7"/>
    <mergeCell ref="X6:X7"/>
    <mergeCell ref="Y6:Y7"/>
    <mergeCell ref="Z6:Z7"/>
    <mergeCell ref="AA6:AA7"/>
    <mergeCell ref="M6:M7"/>
    <mergeCell ref="U6:U7"/>
    <mergeCell ref="V6:V7"/>
    <mergeCell ref="W6:W7"/>
    <mergeCell ref="L6:L7"/>
    <mergeCell ref="R6:R7"/>
    <mergeCell ref="S6:S7"/>
    <mergeCell ref="O6:O7"/>
    <mergeCell ref="T6:T7"/>
    <mergeCell ref="A6:B6"/>
    <mergeCell ref="C6:C7"/>
    <mergeCell ref="F6:F7"/>
    <mergeCell ref="G6:G7"/>
    <mergeCell ref="H6:H7"/>
    <mergeCell ref="I6:I7"/>
    <mergeCell ref="J6:J7"/>
    <mergeCell ref="K6:K7"/>
    <mergeCell ref="P6:P7"/>
    <mergeCell ref="Q6:Q7"/>
    <mergeCell ref="N6:N7"/>
  </mergeCells>
  <conditionalFormatting sqref="G2:AG4">
    <cfRule type="cellIs" dxfId="1" priority="17" stopIfTrue="1" operator="notEqual">
      <formula>""</formula>
    </cfRule>
  </conditionalFormatting>
  <printOptions horizontalCentered="1" gridLines="1"/>
  <pageMargins left="0.25" right="0.25" top="0.5" bottom="0.75" header="0.5" footer="0.5"/>
  <pageSetup paperSize="5" scale="41" fitToHeight="2" orientation="landscape" r:id="rId1"/>
  <headerFooter alignWithMargins="0">
    <oddHeader>&amp;RAttachment B
Superintendent's Memo #047-23
March 9, 2023</oddHeader>
    <oddFooter>&amp;RPrepared by the Virginia Department of Education
3/9/23</oddFooter>
  </headerFooter>
  <colBreaks count="1" manualBreakCount="1">
    <brk id="11" min="1" max="1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D09AC-B40B-4F85-9415-D9B137F32607}">
  <sheetPr codeName="Sheet6">
    <pageSetUpPr fitToPage="1"/>
  </sheetPr>
  <dimension ref="A1:AN143"/>
  <sheetViews>
    <sheetView zoomScaleNormal="100" workbookViewId="0">
      <pane xSplit="6" topLeftCell="G1" activePane="topRight" state="frozen"/>
      <selection activeCell="H2" sqref="H2"/>
      <selection pane="topRight" activeCell="H2" sqref="H2"/>
    </sheetView>
  </sheetViews>
  <sheetFormatPr defaultColWidth="9.140625" defaultRowHeight="10.199999999999999" x14ac:dyDescent="0.2"/>
  <cols>
    <col min="1" max="1" width="10.140625" style="10" bestFit="1" customWidth="1"/>
    <col min="2" max="2" width="23" style="9" customWidth="1"/>
    <col min="3" max="3" width="16.140625" style="16" customWidth="1"/>
    <col min="4" max="5" width="14.7109375" style="11" customWidth="1"/>
    <col min="6" max="6" width="17.7109375" style="9" customWidth="1"/>
    <col min="7" max="7" width="22.28515625" style="9" bestFit="1" customWidth="1"/>
    <col min="8" max="8" width="16.7109375" style="9" bestFit="1" customWidth="1"/>
    <col min="9" max="9" width="20.7109375" style="9" hidden="1" customWidth="1"/>
    <col min="10" max="10" width="16.7109375" style="9" bestFit="1" customWidth="1"/>
    <col min="11" max="11" width="16.7109375" style="9" customWidth="1"/>
    <col min="12" max="12" width="16.7109375" style="9" hidden="1" customWidth="1"/>
    <col min="13" max="16" width="16.7109375" style="9" customWidth="1"/>
    <col min="17" max="17" width="16.42578125" style="9" bestFit="1" customWidth="1"/>
    <col min="18" max="21" width="16.7109375" style="9" customWidth="1"/>
    <col min="22" max="22" width="16.7109375" style="9" hidden="1" customWidth="1"/>
    <col min="23" max="23" width="16.7109375" style="9" customWidth="1"/>
    <col min="24" max="24" width="16.7109375" style="9" hidden="1" customWidth="1"/>
    <col min="25" max="29" width="16.7109375" style="9" customWidth="1"/>
    <col min="30" max="30" width="16.7109375" style="9" hidden="1" customWidth="1"/>
    <col min="31" max="31" width="16.7109375" style="9" customWidth="1"/>
    <col min="32" max="33" width="16.7109375" style="9" hidden="1" customWidth="1"/>
    <col min="34" max="34" width="16.7109375" style="17" customWidth="1"/>
    <col min="35" max="35" width="1.42578125" style="9" customWidth="1"/>
    <col min="36" max="36" width="17" style="9" hidden="1" customWidth="1"/>
    <col min="37" max="37" width="9.7109375" style="9" customWidth="1"/>
    <col min="38" max="38" width="24.42578125" style="9" bestFit="1" customWidth="1"/>
    <col min="39" max="16384" width="9.140625" style="9"/>
  </cols>
  <sheetData>
    <row r="1" spans="1:40" hidden="1" x14ac:dyDescent="0.2">
      <c r="A1" s="66" t="s">
        <v>183</v>
      </c>
    </row>
    <row r="2" spans="1:40" s="6" customFormat="1" ht="33" customHeight="1" x14ac:dyDescent="0.2">
      <c r="A2" s="21" t="s">
        <v>166</v>
      </c>
      <c r="B2" s="20"/>
      <c r="C2" s="24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65"/>
    </row>
    <row r="3" spans="1:40" s="6" customFormat="1" ht="18" customHeight="1" x14ac:dyDescent="0.2">
      <c r="A3" s="22" t="s">
        <v>172</v>
      </c>
      <c r="B3" s="20"/>
      <c r="C3" s="24"/>
      <c r="D3" s="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65"/>
    </row>
    <row r="4" spans="1:40" s="6" customFormat="1" ht="19.5" customHeight="1" x14ac:dyDescent="0.2">
      <c r="A4" s="22" t="s">
        <v>169</v>
      </c>
      <c r="B4" s="23"/>
      <c r="C4" s="1"/>
      <c r="D4" s="2"/>
      <c r="E4" s="2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65"/>
    </row>
    <row r="5" spans="1:40" ht="36.75" customHeight="1" x14ac:dyDescent="0.2">
      <c r="A5" s="27" t="s">
        <v>168</v>
      </c>
      <c r="B5" s="22"/>
      <c r="C5" s="7"/>
      <c r="D5" s="7"/>
      <c r="E5" s="7"/>
      <c r="F5" s="18"/>
      <c r="G5" s="82" t="s">
        <v>181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4"/>
      <c r="AF5" s="28"/>
      <c r="AG5" s="28"/>
      <c r="AH5" s="63" t="s">
        <v>165</v>
      </c>
    </row>
    <row r="6" spans="1:40" ht="10.199999999999999" customHeight="1" x14ac:dyDescent="0.2">
      <c r="A6" s="77"/>
      <c r="B6" s="78"/>
      <c r="C6" s="79" t="s">
        <v>0</v>
      </c>
      <c r="D6" s="59" t="s">
        <v>176</v>
      </c>
      <c r="E6" s="59" t="s">
        <v>177</v>
      </c>
      <c r="F6" s="81" t="s">
        <v>179</v>
      </c>
      <c r="G6" s="81" t="s">
        <v>139</v>
      </c>
      <c r="H6" s="81" t="s">
        <v>140</v>
      </c>
      <c r="I6" s="81" t="s">
        <v>167</v>
      </c>
      <c r="J6" s="81" t="s">
        <v>141</v>
      </c>
      <c r="K6" s="81" t="s">
        <v>142</v>
      </c>
      <c r="L6" s="81" t="s">
        <v>171</v>
      </c>
      <c r="M6" s="81" t="s">
        <v>143</v>
      </c>
      <c r="N6" s="81" t="s">
        <v>144</v>
      </c>
      <c r="O6" s="81" t="s">
        <v>145</v>
      </c>
      <c r="P6" s="81" t="s">
        <v>146</v>
      </c>
      <c r="Q6" s="81" t="s">
        <v>147</v>
      </c>
      <c r="R6" s="81" t="s">
        <v>148</v>
      </c>
      <c r="S6" s="81" t="s">
        <v>149</v>
      </c>
      <c r="T6" s="81" t="s">
        <v>150</v>
      </c>
      <c r="U6" s="81" t="s">
        <v>151</v>
      </c>
      <c r="V6" s="81" t="s">
        <v>152</v>
      </c>
      <c r="W6" s="81" t="s">
        <v>153</v>
      </c>
      <c r="X6" s="81" t="s">
        <v>154</v>
      </c>
      <c r="Y6" s="81" t="s">
        <v>155</v>
      </c>
      <c r="Z6" s="81" t="s">
        <v>156</v>
      </c>
      <c r="AA6" s="81" t="s">
        <v>157</v>
      </c>
      <c r="AB6" s="81" t="s">
        <v>173</v>
      </c>
      <c r="AC6" s="81" t="s">
        <v>158</v>
      </c>
      <c r="AD6" s="81" t="s">
        <v>159</v>
      </c>
      <c r="AE6" s="81" t="s">
        <v>160</v>
      </c>
      <c r="AF6" s="81" t="s">
        <v>161</v>
      </c>
      <c r="AG6" s="81" t="s">
        <v>162</v>
      </c>
      <c r="AH6" s="87" t="s">
        <v>180</v>
      </c>
      <c r="AJ6" s="85" t="s">
        <v>2</v>
      </c>
    </row>
    <row r="7" spans="1:40" ht="61.5" customHeight="1" x14ac:dyDescent="0.2">
      <c r="A7" s="25" t="s">
        <v>3</v>
      </c>
      <c r="B7" s="26" t="s">
        <v>4</v>
      </c>
      <c r="C7" s="80"/>
      <c r="D7" s="59" t="s">
        <v>163</v>
      </c>
      <c r="E7" s="59" t="s">
        <v>163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88"/>
      <c r="AJ7" s="86" t="s">
        <v>164</v>
      </c>
    </row>
    <row r="8" spans="1:40" x14ac:dyDescent="0.2">
      <c r="A8" s="29">
        <v>1</v>
      </c>
      <c r="B8" s="30" t="s">
        <v>5</v>
      </c>
      <c r="C8" s="31">
        <v>0.34129999999999999</v>
      </c>
      <c r="D8" s="32">
        <v>4555.75</v>
      </c>
      <c r="E8" s="32">
        <v>4481.5</v>
      </c>
      <c r="F8" s="33">
        <v>43457198.035769455</v>
      </c>
      <c r="G8" s="47">
        <v>-85701.419664040208</v>
      </c>
      <c r="H8" s="48">
        <v>0</v>
      </c>
      <c r="I8" s="48">
        <v>0</v>
      </c>
      <c r="J8" s="48">
        <v>-66459</v>
      </c>
      <c r="K8" s="48">
        <v>0</v>
      </c>
      <c r="L8" s="48">
        <v>0</v>
      </c>
      <c r="M8" s="48">
        <v>-68</v>
      </c>
      <c r="N8" s="48">
        <v>-9011</v>
      </c>
      <c r="O8" s="48">
        <v>6540</v>
      </c>
      <c r="P8" s="48">
        <v>-10185</v>
      </c>
      <c r="Q8" s="48">
        <v>-49360</v>
      </c>
      <c r="R8" s="48">
        <v>-600695</v>
      </c>
      <c r="S8" s="48">
        <v>226493.76016506553</v>
      </c>
      <c r="T8" s="48">
        <v>-870</v>
      </c>
      <c r="U8" s="48">
        <v>0</v>
      </c>
      <c r="V8" s="48">
        <v>0</v>
      </c>
      <c r="W8" s="48">
        <v>0</v>
      </c>
      <c r="X8" s="48">
        <v>0</v>
      </c>
      <c r="Y8" s="48">
        <v>30494.640000000596</v>
      </c>
      <c r="Z8" s="48">
        <v>6444</v>
      </c>
      <c r="AA8" s="48">
        <v>-4418</v>
      </c>
      <c r="AB8" s="48">
        <v>1085.0369880050421</v>
      </c>
      <c r="AC8" s="48">
        <v>-18072.317871436477</v>
      </c>
      <c r="AD8" s="48">
        <v>0</v>
      </c>
      <c r="AE8" s="48">
        <v>0</v>
      </c>
      <c r="AF8" s="48">
        <v>0</v>
      </c>
      <c r="AG8" s="48">
        <v>0</v>
      </c>
      <c r="AH8" s="49">
        <f t="shared" ref="AH8:AH39" si="0">SUM(F8:AG8)</f>
        <v>42883415.73538705</v>
      </c>
      <c r="AJ8" s="14"/>
      <c r="AK8" s="19"/>
      <c r="AN8" s="15"/>
    </row>
    <row r="9" spans="1:40" x14ac:dyDescent="0.2">
      <c r="A9" s="34">
        <v>2</v>
      </c>
      <c r="B9" s="35" t="s">
        <v>6</v>
      </c>
      <c r="C9" s="36">
        <v>0.63870000000000005</v>
      </c>
      <c r="D9" s="37">
        <v>13754.7</v>
      </c>
      <c r="E9" s="37">
        <v>13538.65</v>
      </c>
      <c r="F9" s="38">
        <v>73361704.271763012</v>
      </c>
      <c r="G9" s="50">
        <v>422914.1334528476</v>
      </c>
      <c r="H9" s="12">
        <v>0</v>
      </c>
      <c r="I9" s="12">
        <v>0</v>
      </c>
      <c r="J9" s="12">
        <v>-8100</v>
      </c>
      <c r="K9" s="12">
        <v>-8672</v>
      </c>
      <c r="L9" s="12">
        <v>0</v>
      </c>
      <c r="M9" s="12">
        <v>51873</v>
      </c>
      <c r="N9" s="12">
        <v>4637</v>
      </c>
      <c r="O9" s="12">
        <v>9495</v>
      </c>
      <c r="P9" s="12">
        <v>5430</v>
      </c>
      <c r="Q9" s="12">
        <v>96264</v>
      </c>
      <c r="R9" s="12">
        <v>-819714</v>
      </c>
      <c r="S9" s="12">
        <v>1495855.2170820236</v>
      </c>
      <c r="T9" s="12">
        <v>-4421</v>
      </c>
      <c r="U9" s="12">
        <v>0</v>
      </c>
      <c r="V9" s="12">
        <v>0</v>
      </c>
      <c r="W9" s="12">
        <v>-26000</v>
      </c>
      <c r="X9" s="12">
        <v>0</v>
      </c>
      <c r="Y9" s="12">
        <v>-1326.6000000089407</v>
      </c>
      <c r="Z9" s="12">
        <v>3728</v>
      </c>
      <c r="AA9" s="12">
        <v>2369</v>
      </c>
      <c r="AB9" s="12">
        <v>216830.54117310047</v>
      </c>
      <c r="AC9" s="12">
        <v>-119354.73228162527</v>
      </c>
      <c r="AD9" s="12">
        <v>0</v>
      </c>
      <c r="AE9" s="12">
        <v>0</v>
      </c>
      <c r="AF9" s="12">
        <v>0</v>
      </c>
      <c r="AG9" s="12">
        <v>0</v>
      </c>
      <c r="AH9" s="51">
        <f t="shared" si="0"/>
        <v>74683511.831189349</v>
      </c>
      <c r="AJ9" s="14"/>
      <c r="AK9" s="19"/>
      <c r="AN9" s="15"/>
    </row>
    <row r="10" spans="1:40" x14ac:dyDescent="0.2">
      <c r="A10" s="34">
        <v>3</v>
      </c>
      <c r="B10" s="35" t="s">
        <v>174</v>
      </c>
      <c r="C10" s="36">
        <v>0.28999999999999998</v>
      </c>
      <c r="D10" s="37">
        <v>2533.25</v>
      </c>
      <c r="E10" s="37">
        <v>2689.95</v>
      </c>
      <c r="F10" s="38">
        <v>27589631.807345565</v>
      </c>
      <c r="G10" s="50">
        <v>-34387.87383145839</v>
      </c>
      <c r="H10" s="12">
        <v>-25363</v>
      </c>
      <c r="I10" s="12">
        <v>0</v>
      </c>
      <c r="J10" s="12">
        <v>-37143</v>
      </c>
      <c r="K10" s="12">
        <v>0</v>
      </c>
      <c r="L10" s="12">
        <v>0</v>
      </c>
      <c r="M10" s="12">
        <v>6322</v>
      </c>
      <c r="N10" s="12">
        <v>-4694</v>
      </c>
      <c r="O10" s="12">
        <v>-4561</v>
      </c>
      <c r="P10" s="12">
        <v>5547</v>
      </c>
      <c r="Q10" s="12">
        <v>37835</v>
      </c>
      <c r="R10" s="12">
        <v>1389976</v>
      </c>
      <c r="S10" s="12">
        <v>121281.64447969571</v>
      </c>
      <c r="T10" s="12">
        <v>8904</v>
      </c>
      <c r="U10" s="12">
        <v>0</v>
      </c>
      <c r="V10" s="12">
        <v>0</v>
      </c>
      <c r="W10" s="12">
        <v>-26000</v>
      </c>
      <c r="X10" s="12">
        <v>0</v>
      </c>
      <c r="Y10" s="12">
        <v>20749.300000000745</v>
      </c>
      <c r="Z10" s="12">
        <v>-222686</v>
      </c>
      <c r="AA10" s="12">
        <v>-1328</v>
      </c>
      <c r="AB10" s="12">
        <v>-136277.39338000119</v>
      </c>
      <c r="AC10" s="12">
        <v>-9676.4372498244047</v>
      </c>
      <c r="AD10" s="12">
        <v>0</v>
      </c>
      <c r="AE10" s="12">
        <v>3812</v>
      </c>
      <c r="AF10" s="12">
        <v>0</v>
      </c>
      <c r="AG10" s="12">
        <v>0</v>
      </c>
      <c r="AH10" s="51">
        <f t="shared" si="0"/>
        <v>28681942.047363978</v>
      </c>
      <c r="AJ10" s="14"/>
      <c r="AK10" s="19"/>
      <c r="AN10" s="15"/>
    </row>
    <row r="11" spans="1:40" x14ac:dyDescent="0.2">
      <c r="A11" s="34">
        <v>4</v>
      </c>
      <c r="B11" s="35" t="s">
        <v>7</v>
      </c>
      <c r="C11" s="36">
        <v>0.36520000000000002</v>
      </c>
      <c r="D11" s="37">
        <v>1488.15</v>
      </c>
      <c r="E11" s="37">
        <v>1603.6</v>
      </c>
      <c r="F11" s="38">
        <v>13255619.781774187</v>
      </c>
      <c r="G11" s="50">
        <v>-23908.61924534291</v>
      </c>
      <c r="H11" s="12">
        <v>0</v>
      </c>
      <c r="I11" s="12">
        <v>0</v>
      </c>
      <c r="J11" s="12">
        <v>-7116</v>
      </c>
      <c r="K11" s="12">
        <v>0</v>
      </c>
      <c r="L11" s="12">
        <v>0</v>
      </c>
      <c r="M11" s="12">
        <v>57763</v>
      </c>
      <c r="N11" s="12">
        <v>8302</v>
      </c>
      <c r="O11" s="12">
        <v>41892</v>
      </c>
      <c r="P11" s="12">
        <v>11693</v>
      </c>
      <c r="Q11" s="12">
        <v>-5285</v>
      </c>
      <c r="R11" s="12">
        <v>853169</v>
      </c>
      <c r="S11" s="12">
        <v>99881.630612319335</v>
      </c>
      <c r="T11" s="12">
        <v>104</v>
      </c>
      <c r="U11" s="12">
        <v>0</v>
      </c>
      <c r="V11" s="12">
        <v>0</v>
      </c>
      <c r="W11" s="12">
        <v>0</v>
      </c>
      <c r="X11" s="12">
        <v>0</v>
      </c>
      <c r="Y11" s="12">
        <v>-5976.9599999990314</v>
      </c>
      <c r="Z11" s="12">
        <v>33269</v>
      </c>
      <c r="AA11" s="12">
        <v>32</v>
      </c>
      <c r="AB11" s="12">
        <v>1040.0569548010826</v>
      </c>
      <c r="AC11" s="12">
        <v>-7969.4629149977118</v>
      </c>
      <c r="AD11" s="12">
        <v>0</v>
      </c>
      <c r="AE11" s="12">
        <v>0</v>
      </c>
      <c r="AF11" s="12">
        <v>0</v>
      </c>
      <c r="AG11" s="12">
        <v>0</v>
      </c>
      <c r="AH11" s="51">
        <f t="shared" si="0"/>
        <v>14312509.427180968</v>
      </c>
      <c r="AJ11" s="14"/>
      <c r="AK11" s="19"/>
      <c r="AN11" s="15"/>
    </row>
    <row r="12" spans="1:40" x14ac:dyDescent="0.2">
      <c r="A12" s="34">
        <v>5</v>
      </c>
      <c r="B12" s="35" t="s">
        <v>8</v>
      </c>
      <c r="C12" s="36">
        <v>0.30480000000000002</v>
      </c>
      <c r="D12" s="37">
        <v>3879.75</v>
      </c>
      <c r="E12" s="37">
        <v>3751.3</v>
      </c>
      <c r="F12" s="38">
        <v>37696256.803316712</v>
      </c>
      <c r="G12" s="50">
        <v>10886.38549580425</v>
      </c>
      <c r="H12" s="12">
        <v>0</v>
      </c>
      <c r="I12" s="12">
        <v>0</v>
      </c>
      <c r="J12" s="12">
        <v>-38968</v>
      </c>
      <c r="K12" s="12">
        <v>30519</v>
      </c>
      <c r="L12" s="12">
        <v>0</v>
      </c>
      <c r="M12" s="12">
        <v>-31575</v>
      </c>
      <c r="N12" s="12">
        <v>14819</v>
      </c>
      <c r="O12" s="12">
        <v>123829</v>
      </c>
      <c r="P12" s="12">
        <v>-15900</v>
      </c>
      <c r="Q12" s="12">
        <v>9262</v>
      </c>
      <c r="R12" s="12">
        <v>-1048300</v>
      </c>
      <c r="S12" s="12">
        <v>197054.96325580031</v>
      </c>
      <c r="T12" s="12">
        <v>-11345</v>
      </c>
      <c r="U12" s="12">
        <v>0</v>
      </c>
      <c r="V12" s="12">
        <v>0</v>
      </c>
      <c r="W12" s="12">
        <v>0</v>
      </c>
      <c r="X12" s="12">
        <v>0</v>
      </c>
      <c r="Y12" s="12">
        <v>-11881.320000000298</v>
      </c>
      <c r="Z12" s="12">
        <v>-9820</v>
      </c>
      <c r="AA12" s="12">
        <v>0</v>
      </c>
      <c r="AB12" s="12">
        <v>-316864.38870680332</v>
      </c>
      <c r="AC12" s="12">
        <v>-15722.64798681438</v>
      </c>
      <c r="AD12" s="12">
        <v>0</v>
      </c>
      <c r="AE12" s="12">
        <v>0</v>
      </c>
      <c r="AF12" s="12">
        <v>0</v>
      </c>
      <c r="AG12" s="12">
        <v>0</v>
      </c>
      <c r="AH12" s="51">
        <f t="shared" si="0"/>
        <v>36582250.795374699</v>
      </c>
      <c r="AJ12" s="14"/>
      <c r="AK12" s="19"/>
      <c r="AN12" s="15"/>
    </row>
    <row r="13" spans="1:40" x14ac:dyDescent="0.2">
      <c r="A13" s="34">
        <v>6</v>
      </c>
      <c r="B13" s="35" t="s">
        <v>9</v>
      </c>
      <c r="C13" s="36">
        <v>0.29599999999999999</v>
      </c>
      <c r="D13" s="37">
        <v>2257.1</v>
      </c>
      <c r="E13" s="37">
        <v>2307.6</v>
      </c>
      <c r="F13" s="38">
        <v>20662582.728044428</v>
      </c>
      <c r="G13" s="50">
        <v>11809.396102532744</v>
      </c>
      <c r="H13" s="12">
        <v>0</v>
      </c>
      <c r="I13" s="12">
        <v>0</v>
      </c>
      <c r="J13" s="12">
        <v>-26307</v>
      </c>
      <c r="K13" s="12">
        <v>0</v>
      </c>
      <c r="L13" s="12">
        <v>0</v>
      </c>
      <c r="M13" s="12">
        <v>546</v>
      </c>
      <c r="N13" s="12">
        <v>-15365</v>
      </c>
      <c r="O13" s="12">
        <v>43169</v>
      </c>
      <c r="P13" s="12">
        <v>7989</v>
      </c>
      <c r="Q13" s="12">
        <v>-12896</v>
      </c>
      <c r="R13" s="12">
        <v>388130</v>
      </c>
      <c r="S13" s="12">
        <v>103247.13701312244</v>
      </c>
      <c r="T13" s="12">
        <v>-1656</v>
      </c>
      <c r="U13" s="12">
        <v>1</v>
      </c>
      <c r="V13" s="12">
        <v>0</v>
      </c>
      <c r="W13" s="12">
        <v>0</v>
      </c>
      <c r="X13" s="12">
        <v>0</v>
      </c>
      <c r="Y13" s="12">
        <v>4432.339999999851</v>
      </c>
      <c r="Z13" s="12">
        <v>18060</v>
      </c>
      <c r="AA13" s="12">
        <v>-2162</v>
      </c>
      <c r="AB13" s="12">
        <v>8623.0503039993346</v>
      </c>
      <c r="AC13" s="12">
        <v>-8237.410407345742</v>
      </c>
      <c r="AD13" s="12">
        <v>0</v>
      </c>
      <c r="AE13" s="12">
        <v>0</v>
      </c>
      <c r="AF13" s="12">
        <v>0</v>
      </c>
      <c r="AG13" s="12">
        <v>0</v>
      </c>
      <c r="AH13" s="51">
        <f t="shared" si="0"/>
        <v>21181966.241056737</v>
      </c>
      <c r="AJ13" s="14"/>
      <c r="AK13" s="19"/>
      <c r="AN13" s="15"/>
    </row>
    <row r="14" spans="1:40" x14ac:dyDescent="0.2">
      <c r="A14" s="34">
        <v>7</v>
      </c>
      <c r="B14" s="35" t="s">
        <v>10</v>
      </c>
      <c r="C14" s="36">
        <v>0.8</v>
      </c>
      <c r="D14" s="37">
        <v>26423.15</v>
      </c>
      <c r="E14" s="37">
        <v>26916.15</v>
      </c>
      <c r="F14" s="38">
        <v>101809178.06093061</v>
      </c>
      <c r="G14" s="50">
        <v>-1456652.3407657743</v>
      </c>
      <c r="H14" s="12">
        <v>0</v>
      </c>
      <c r="I14" s="12">
        <v>0</v>
      </c>
      <c r="J14" s="12">
        <v>-54173</v>
      </c>
      <c r="K14" s="12">
        <v>14731</v>
      </c>
      <c r="L14" s="12">
        <v>0</v>
      </c>
      <c r="M14" s="12">
        <v>4874</v>
      </c>
      <c r="N14" s="12">
        <v>12365</v>
      </c>
      <c r="O14" s="12">
        <v>97761</v>
      </c>
      <c r="P14" s="12">
        <v>-2473</v>
      </c>
      <c r="Q14" s="12">
        <v>194763</v>
      </c>
      <c r="R14" s="12">
        <v>1094938</v>
      </c>
      <c r="S14" s="12">
        <v>3219753.1132316291</v>
      </c>
      <c r="T14" s="12">
        <v>-2465</v>
      </c>
      <c r="U14" s="12">
        <v>1</v>
      </c>
      <c r="V14" s="12">
        <v>0</v>
      </c>
      <c r="W14" s="12">
        <v>0</v>
      </c>
      <c r="X14" s="12">
        <v>0</v>
      </c>
      <c r="Y14" s="12">
        <v>-121445.5</v>
      </c>
      <c r="Z14" s="12">
        <v>-8521</v>
      </c>
      <c r="AA14" s="12">
        <v>-8921</v>
      </c>
      <c r="AB14" s="12">
        <v>434180.73969998956</v>
      </c>
      <c r="AC14" s="12">
        <v>-256904.20955969393</v>
      </c>
      <c r="AD14" s="12">
        <v>0</v>
      </c>
      <c r="AE14" s="12">
        <v>0</v>
      </c>
      <c r="AF14" s="12">
        <v>0</v>
      </c>
      <c r="AG14" s="12">
        <v>0</v>
      </c>
      <c r="AH14" s="51">
        <f t="shared" si="0"/>
        <v>104970989.86353676</v>
      </c>
      <c r="AJ14" s="14"/>
      <c r="AK14" s="19"/>
      <c r="AN14" s="15"/>
    </row>
    <row r="15" spans="1:40" x14ac:dyDescent="0.2">
      <c r="A15" s="34">
        <v>8</v>
      </c>
      <c r="B15" s="35" t="s">
        <v>11</v>
      </c>
      <c r="C15" s="36">
        <v>0.37509999999999999</v>
      </c>
      <c r="D15" s="37">
        <v>9416.4500000000007</v>
      </c>
      <c r="E15" s="37">
        <v>9844.8000000000011</v>
      </c>
      <c r="F15" s="38">
        <v>76019086.916405186</v>
      </c>
      <c r="G15" s="50">
        <v>237938.57475921512</v>
      </c>
      <c r="H15" s="12">
        <v>0</v>
      </c>
      <c r="I15" s="12">
        <v>0</v>
      </c>
      <c r="J15" s="12">
        <v>-70054</v>
      </c>
      <c r="K15" s="12">
        <v>0</v>
      </c>
      <c r="L15" s="12">
        <v>0</v>
      </c>
      <c r="M15" s="12">
        <v>262698</v>
      </c>
      <c r="N15" s="12">
        <v>-477</v>
      </c>
      <c r="O15" s="12">
        <v>-24816</v>
      </c>
      <c r="P15" s="12">
        <v>25625</v>
      </c>
      <c r="Q15" s="12">
        <v>10405</v>
      </c>
      <c r="R15" s="12">
        <v>2837379.9999999851</v>
      </c>
      <c r="S15" s="12">
        <v>600039.79113431275</v>
      </c>
      <c r="T15" s="12">
        <v>-10255</v>
      </c>
      <c r="U15" s="12">
        <v>-1</v>
      </c>
      <c r="V15" s="12">
        <v>0</v>
      </c>
      <c r="W15" s="12">
        <v>0</v>
      </c>
      <c r="X15" s="12">
        <v>0</v>
      </c>
      <c r="Y15" s="12">
        <v>72148.560000002384</v>
      </c>
      <c r="Z15" s="12">
        <v>97127</v>
      </c>
      <c r="AA15" s="12">
        <v>-1105</v>
      </c>
      <c r="AB15" s="12">
        <v>107695.12477260828</v>
      </c>
      <c r="AC15" s="12">
        <v>-47877.332940906286</v>
      </c>
      <c r="AD15" s="12">
        <v>0</v>
      </c>
      <c r="AE15" s="12">
        <v>44790</v>
      </c>
      <c r="AF15" s="12">
        <v>0</v>
      </c>
      <c r="AG15" s="12">
        <v>0</v>
      </c>
      <c r="AH15" s="51">
        <f t="shared" si="0"/>
        <v>80160348.634130403</v>
      </c>
      <c r="AJ15" s="14"/>
      <c r="AK15" s="19"/>
      <c r="AN15" s="15"/>
    </row>
    <row r="16" spans="1:40" x14ac:dyDescent="0.2">
      <c r="A16" s="34">
        <v>9</v>
      </c>
      <c r="B16" s="35" t="s">
        <v>12</v>
      </c>
      <c r="C16" s="36">
        <v>0.8</v>
      </c>
      <c r="D16" s="37">
        <v>462.1</v>
      </c>
      <c r="E16" s="37">
        <v>461.15</v>
      </c>
      <c r="F16" s="38">
        <v>2222656.3913178239</v>
      </c>
      <c r="G16" s="50">
        <v>17867.182088464964</v>
      </c>
      <c r="H16" s="12">
        <v>0</v>
      </c>
      <c r="I16" s="12">
        <v>0</v>
      </c>
      <c r="J16" s="12">
        <v>-748</v>
      </c>
      <c r="K16" s="12">
        <v>0</v>
      </c>
      <c r="L16" s="12">
        <v>0</v>
      </c>
      <c r="M16" s="12">
        <v>19</v>
      </c>
      <c r="N16" s="12">
        <v>1211</v>
      </c>
      <c r="O16" s="12">
        <v>-3738</v>
      </c>
      <c r="P16" s="12">
        <v>-748</v>
      </c>
      <c r="Q16" s="12">
        <v>0</v>
      </c>
      <c r="R16" s="12">
        <v>-2689</v>
      </c>
      <c r="S16" s="12">
        <v>57792.466955002397</v>
      </c>
      <c r="T16" s="12">
        <v>7886</v>
      </c>
      <c r="U16" s="12">
        <v>0</v>
      </c>
      <c r="V16" s="12">
        <v>0</v>
      </c>
      <c r="W16" s="12">
        <v>0</v>
      </c>
      <c r="X16" s="12">
        <v>0</v>
      </c>
      <c r="Y16" s="12">
        <v>-9185.2200000002049</v>
      </c>
      <c r="Z16" s="12">
        <v>-1457</v>
      </c>
      <c r="AA16" s="12">
        <v>-1817</v>
      </c>
      <c r="AB16" s="12">
        <v>16840.14000000013</v>
      </c>
      <c r="AC16" s="12">
        <v>-4611.0687544150278</v>
      </c>
      <c r="AD16" s="12">
        <v>0</v>
      </c>
      <c r="AE16" s="12">
        <v>0</v>
      </c>
      <c r="AF16" s="12">
        <v>0</v>
      </c>
      <c r="AG16" s="12">
        <v>0</v>
      </c>
      <c r="AH16" s="51">
        <f t="shared" si="0"/>
        <v>2299278.8916068762</v>
      </c>
      <c r="AJ16" s="14"/>
      <c r="AK16" s="19"/>
      <c r="AN16" s="15"/>
    </row>
    <row r="17" spans="1:40" x14ac:dyDescent="0.2">
      <c r="A17" s="34">
        <v>10</v>
      </c>
      <c r="B17" s="35" t="s">
        <v>13</v>
      </c>
      <c r="C17" s="36">
        <v>0.31319999999999998</v>
      </c>
      <c r="D17" s="37">
        <v>8553.9</v>
      </c>
      <c r="E17" s="37">
        <v>8754.6</v>
      </c>
      <c r="F17" s="38">
        <v>73339076.43978627</v>
      </c>
      <c r="G17" s="50">
        <v>30810.164929449558</v>
      </c>
      <c r="H17" s="12">
        <v>0</v>
      </c>
      <c r="I17" s="12">
        <v>0</v>
      </c>
      <c r="J17" s="12">
        <v>-79559</v>
      </c>
      <c r="K17" s="12">
        <v>-289</v>
      </c>
      <c r="L17" s="12">
        <v>0</v>
      </c>
      <c r="M17" s="12">
        <v>-72188</v>
      </c>
      <c r="N17" s="12">
        <v>-28480</v>
      </c>
      <c r="O17" s="12">
        <v>20456</v>
      </c>
      <c r="P17" s="12">
        <v>15334</v>
      </c>
      <c r="Q17" s="12">
        <v>18299</v>
      </c>
      <c r="R17" s="12">
        <v>1436327</v>
      </c>
      <c r="S17" s="12">
        <v>528451.45531830192</v>
      </c>
      <c r="T17" s="12">
        <v>-8033</v>
      </c>
      <c r="U17" s="12">
        <v>0</v>
      </c>
      <c r="V17" s="12">
        <v>0</v>
      </c>
      <c r="W17" s="12">
        <v>0</v>
      </c>
      <c r="X17" s="12">
        <v>0</v>
      </c>
      <c r="Y17" s="12">
        <v>25231.579999998212</v>
      </c>
      <c r="Z17" s="12">
        <v>21588</v>
      </c>
      <c r="AA17" s="12">
        <v>1505</v>
      </c>
      <c r="AB17" s="12">
        <v>-270343.71349059045</v>
      </c>
      <c r="AC17" s="12">
        <v>-42165.795384973288</v>
      </c>
      <c r="AD17" s="12">
        <v>0</v>
      </c>
      <c r="AE17" s="12">
        <v>0</v>
      </c>
      <c r="AF17" s="12">
        <v>0</v>
      </c>
      <c r="AG17" s="12">
        <v>0</v>
      </c>
      <c r="AH17" s="51">
        <f t="shared" si="0"/>
        <v>74936020.131158456</v>
      </c>
      <c r="AJ17" s="14"/>
      <c r="AK17" s="19"/>
      <c r="AN17" s="15"/>
    </row>
    <row r="18" spans="1:40" x14ac:dyDescent="0.2">
      <c r="A18" s="34">
        <v>11</v>
      </c>
      <c r="B18" s="35" t="s">
        <v>14</v>
      </c>
      <c r="C18" s="36">
        <v>0.35310000000000002</v>
      </c>
      <c r="D18" s="37">
        <v>674.15</v>
      </c>
      <c r="E18" s="37">
        <v>822</v>
      </c>
      <c r="F18" s="38">
        <v>6056563.9216017341</v>
      </c>
      <c r="G18" s="50">
        <v>-30045.739620198496</v>
      </c>
      <c r="H18" s="12">
        <v>0</v>
      </c>
      <c r="I18" s="12">
        <v>0</v>
      </c>
      <c r="J18" s="12">
        <v>2417</v>
      </c>
      <c r="K18" s="12">
        <v>0</v>
      </c>
      <c r="L18" s="12">
        <v>0</v>
      </c>
      <c r="M18" s="12">
        <v>4542</v>
      </c>
      <c r="N18" s="12">
        <v>5239</v>
      </c>
      <c r="O18" s="12">
        <v>0</v>
      </c>
      <c r="P18" s="12">
        <v>16795</v>
      </c>
      <c r="Q18" s="12">
        <v>0</v>
      </c>
      <c r="R18" s="12">
        <v>1144146</v>
      </c>
      <c r="S18" s="12">
        <v>33885.502670615911</v>
      </c>
      <c r="T18" s="12">
        <v>-518</v>
      </c>
      <c r="U18" s="12">
        <v>0</v>
      </c>
      <c r="V18" s="12">
        <v>0</v>
      </c>
      <c r="W18" s="12">
        <v>0</v>
      </c>
      <c r="X18" s="12">
        <v>0</v>
      </c>
      <c r="Y18" s="12">
        <v>-1586.2000000001863</v>
      </c>
      <c r="Z18" s="12">
        <v>7317</v>
      </c>
      <c r="AA18" s="12">
        <v>0</v>
      </c>
      <c r="AB18" s="12">
        <v>52475.800237500109</v>
      </c>
      <c r="AC18" s="12">
        <v>-2704.1697668945417</v>
      </c>
      <c r="AD18" s="12">
        <v>0</v>
      </c>
      <c r="AE18" s="12">
        <v>0</v>
      </c>
      <c r="AF18" s="12">
        <v>0</v>
      </c>
      <c r="AG18" s="12">
        <v>0</v>
      </c>
      <c r="AH18" s="51">
        <f t="shared" si="0"/>
        <v>7288527.1151227569</v>
      </c>
      <c r="AJ18" s="14"/>
      <c r="AK18" s="19"/>
      <c r="AN18" s="15"/>
    </row>
    <row r="19" spans="1:40" x14ac:dyDescent="0.2">
      <c r="A19" s="34">
        <v>12</v>
      </c>
      <c r="B19" s="35" t="s">
        <v>15</v>
      </c>
      <c r="C19" s="36">
        <v>0.40910000000000002</v>
      </c>
      <c r="D19" s="37">
        <v>4323.8</v>
      </c>
      <c r="E19" s="37">
        <v>4373.8999999999996</v>
      </c>
      <c r="F19" s="38">
        <v>32070317.107624151</v>
      </c>
      <c r="G19" s="50">
        <v>36482.834603328258</v>
      </c>
      <c r="H19" s="12">
        <v>0</v>
      </c>
      <c r="I19" s="12">
        <v>0</v>
      </c>
      <c r="J19" s="12">
        <v>-39746</v>
      </c>
      <c r="K19" s="12">
        <v>0</v>
      </c>
      <c r="L19" s="12">
        <v>0</v>
      </c>
      <c r="M19" s="12">
        <v>18585</v>
      </c>
      <c r="N19" s="12">
        <v>15295</v>
      </c>
      <c r="O19" s="12">
        <v>69708</v>
      </c>
      <c r="P19" s="12">
        <v>-11</v>
      </c>
      <c r="Q19" s="12">
        <v>-9840</v>
      </c>
      <c r="R19" s="12">
        <v>309356</v>
      </c>
      <c r="S19" s="12">
        <v>293024.59065841883</v>
      </c>
      <c r="T19" s="12">
        <v>11513</v>
      </c>
      <c r="U19" s="12">
        <v>-1</v>
      </c>
      <c r="V19" s="12">
        <v>0</v>
      </c>
      <c r="W19" s="12">
        <v>0</v>
      </c>
      <c r="X19" s="12">
        <v>0</v>
      </c>
      <c r="Y19" s="12">
        <v>31823</v>
      </c>
      <c r="Z19" s="12">
        <v>2122</v>
      </c>
      <c r="AA19" s="12">
        <v>132</v>
      </c>
      <c r="AB19" s="12">
        <v>76975.484402649105</v>
      </c>
      <c r="AC19" s="12">
        <v>-23379.930068284273</v>
      </c>
      <c r="AD19" s="12">
        <v>0</v>
      </c>
      <c r="AE19" s="12">
        <v>0</v>
      </c>
      <c r="AF19" s="12">
        <v>0</v>
      </c>
      <c r="AG19" s="12">
        <v>0</v>
      </c>
      <c r="AH19" s="51">
        <f t="shared" si="0"/>
        <v>32862356.087220263</v>
      </c>
      <c r="AJ19" s="14"/>
      <c r="AK19" s="19"/>
      <c r="AN19" s="15"/>
    </row>
    <row r="20" spans="1:40" x14ac:dyDescent="0.2">
      <c r="A20" s="34">
        <v>13</v>
      </c>
      <c r="B20" s="35" t="s">
        <v>16</v>
      </c>
      <c r="C20" s="36">
        <v>0.43140000000000001</v>
      </c>
      <c r="D20" s="37">
        <v>1292.05</v>
      </c>
      <c r="E20" s="37">
        <v>1346.8</v>
      </c>
      <c r="F20" s="38">
        <v>15282294.891458221</v>
      </c>
      <c r="G20" s="50">
        <v>-58064.269756669179</v>
      </c>
      <c r="H20" s="12">
        <v>0</v>
      </c>
      <c r="I20" s="12">
        <v>0</v>
      </c>
      <c r="J20" s="12">
        <v>-14874</v>
      </c>
      <c r="K20" s="12">
        <v>-8052</v>
      </c>
      <c r="L20" s="12">
        <v>0</v>
      </c>
      <c r="M20" s="12">
        <v>-3759</v>
      </c>
      <c r="N20" s="12">
        <v>-2466</v>
      </c>
      <c r="O20" s="12">
        <v>25569</v>
      </c>
      <c r="P20" s="12">
        <v>6366</v>
      </c>
      <c r="Q20" s="12">
        <v>946</v>
      </c>
      <c r="R20" s="12">
        <v>510194</v>
      </c>
      <c r="S20" s="12">
        <v>110195.51387356967</v>
      </c>
      <c r="T20" s="12">
        <v>-80078</v>
      </c>
      <c r="U20" s="12">
        <v>0</v>
      </c>
      <c r="V20" s="12">
        <v>0</v>
      </c>
      <c r="W20" s="12">
        <v>0</v>
      </c>
      <c r="X20" s="12">
        <v>0</v>
      </c>
      <c r="Y20" s="12">
        <v>7463.5</v>
      </c>
      <c r="Z20" s="12">
        <v>38268</v>
      </c>
      <c r="AA20" s="12">
        <v>0</v>
      </c>
      <c r="AB20" s="12">
        <v>0</v>
      </c>
      <c r="AC20" s="12">
        <v>-8792.4457263946533</v>
      </c>
      <c r="AD20" s="12">
        <v>0</v>
      </c>
      <c r="AE20" s="12">
        <v>0</v>
      </c>
      <c r="AF20" s="12">
        <v>0</v>
      </c>
      <c r="AG20" s="12">
        <v>0</v>
      </c>
      <c r="AH20" s="51">
        <f t="shared" si="0"/>
        <v>15805211.189848727</v>
      </c>
      <c r="AJ20" s="14"/>
      <c r="AK20" s="19"/>
      <c r="AN20" s="15"/>
    </row>
    <row r="21" spans="1:40" x14ac:dyDescent="0.2">
      <c r="A21" s="34">
        <v>14</v>
      </c>
      <c r="B21" s="35" t="s">
        <v>17</v>
      </c>
      <c r="C21" s="36">
        <v>0.28499999999999998</v>
      </c>
      <c r="D21" s="37">
        <v>2112.9</v>
      </c>
      <c r="E21" s="37">
        <v>2330.5</v>
      </c>
      <c r="F21" s="38">
        <v>21796508.567523215</v>
      </c>
      <c r="G21" s="50">
        <v>-82462.383286718279</v>
      </c>
      <c r="H21" s="12">
        <v>0</v>
      </c>
      <c r="I21" s="12">
        <v>0</v>
      </c>
      <c r="J21" s="12">
        <v>-29390</v>
      </c>
      <c r="K21" s="12">
        <v>0</v>
      </c>
      <c r="L21" s="12">
        <v>0</v>
      </c>
      <c r="M21" s="12">
        <v>0</v>
      </c>
      <c r="N21" s="12">
        <v>6151</v>
      </c>
      <c r="O21" s="12">
        <v>162848</v>
      </c>
      <c r="P21" s="12">
        <v>13275</v>
      </c>
      <c r="Q21" s="12">
        <v>1190</v>
      </c>
      <c r="R21" s="12">
        <v>1914293</v>
      </c>
      <c r="S21" s="12">
        <v>104927.69351740554</v>
      </c>
      <c r="T21" s="12">
        <v>-40448</v>
      </c>
      <c r="U21" s="12">
        <v>1</v>
      </c>
      <c r="V21" s="12">
        <v>0</v>
      </c>
      <c r="W21" s="12">
        <v>0</v>
      </c>
      <c r="X21" s="12">
        <v>0</v>
      </c>
      <c r="Y21" s="12">
        <v>-29970.160000000149</v>
      </c>
      <c r="Z21" s="12">
        <v>64438</v>
      </c>
      <c r="AA21" s="12">
        <v>98</v>
      </c>
      <c r="AB21" s="12">
        <v>-34549.566479999572</v>
      </c>
      <c r="AC21" s="12">
        <v>-8372.0301389209926</v>
      </c>
      <c r="AD21" s="12">
        <v>0</v>
      </c>
      <c r="AE21" s="12">
        <v>0</v>
      </c>
      <c r="AF21" s="12">
        <v>0</v>
      </c>
      <c r="AG21" s="12">
        <v>0</v>
      </c>
      <c r="AH21" s="51">
        <f t="shared" si="0"/>
        <v>23838538.121134982</v>
      </c>
      <c r="AJ21" s="14"/>
      <c r="AK21" s="19"/>
      <c r="AN21" s="15"/>
    </row>
    <row r="22" spans="1:40" x14ac:dyDescent="0.2">
      <c r="A22" s="34">
        <v>15</v>
      </c>
      <c r="B22" s="35" t="s">
        <v>18</v>
      </c>
      <c r="C22" s="36">
        <v>0.32729999999999998</v>
      </c>
      <c r="D22" s="37">
        <v>1833.95</v>
      </c>
      <c r="E22" s="37">
        <v>1901.7</v>
      </c>
      <c r="F22" s="38">
        <v>17915568.817586638</v>
      </c>
      <c r="G22" s="50">
        <v>17009.75539830327</v>
      </c>
      <c r="H22" s="12">
        <v>0</v>
      </c>
      <c r="I22" s="12">
        <v>0</v>
      </c>
      <c r="J22" s="12">
        <v>-32679</v>
      </c>
      <c r="K22" s="12">
        <v>0</v>
      </c>
      <c r="L22" s="12">
        <v>0</v>
      </c>
      <c r="M22" s="12">
        <v>-1099</v>
      </c>
      <c r="N22" s="12">
        <v>9894</v>
      </c>
      <c r="O22" s="12">
        <v>12571</v>
      </c>
      <c r="P22" s="12">
        <v>-2632</v>
      </c>
      <c r="Q22" s="12">
        <v>2241</v>
      </c>
      <c r="R22" s="12">
        <v>551246</v>
      </c>
      <c r="S22" s="12">
        <v>105316.98189433664</v>
      </c>
      <c r="T22" s="12">
        <v>4265</v>
      </c>
      <c r="U22" s="12">
        <v>0</v>
      </c>
      <c r="V22" s="12">
        <v>0</v>
      </c>
      <c r="W22" s="12">
        <v>0</v>
      </c>
      <c r="X22" s="12">
        <v>0</v>
      </c>
      <c r="Y22" s="12">
        <v>-12796.300000000745</v>
      </c>
      <c r="Z22" s="12">
        <v>13125</v>
      </c>
      <c r="AA22" s="12">
        <v>1488</v>
      </c>
      <c r="AB22" s="12">
        <v>104567.8515000008</v>
      </c>
      <c r="AC22" s="12">
        <v>-8403.593830935657</v>
      </c>
      <c r="AD22" s="12">
        <v>0</v>
      </c>
      <c r="AE22" s="12">
        <v>0</v>
      </c>
      <c r="AF22" s="12">
        <v>0</v>
      </c>
      <c r="AG22" s="12">
        <v>0</v>
      </c>
      <c r="AH22" s="51">
        <f t="shared" si="0"/>
        <v>18679683.512548342</v>
      </c>
      <c r="AJ22" s="14"/>
      <c r="AK22" s="19"/>
      <c r="AN22" s="15"/>
    </row>
    <row r="23" spans="1:40" x14ac:dyDescent="0.2">
      <c r="A23" s="34">
        <v>16</v>
      </c>
      <c r="B23" s="35" t="s">
        <v>19</v>
      </c>
      <c r="C23" s="36">
        <v>0.2913</v>
      </c>
      <c r="D23" s="37">
        <v>7364.9</v>
      </c>
      <c r="E23" s="37">
        <v>7418.15</v>
      </c>
      <c r="F23" s="38">
        <v>65085379.114645079</v>
      </c>
      <c r="G23" s="50">
        <v>72503.382719285786</v>
      </c>
      <c r="H23" s="12">
        <v>0</v>
      </c>
      <c r="I23" s="12">
        <v>0</v>
      </c>
      <c r="J23" s="12">
        <v>-21186</v>
      </c>
      <c r="K23" s="12">
        <v>-17181</v>
      </c>
      <c r="L23" s="12">
        <v>0</v>
      </c>
      <c r="M23" s="12">
        <v>27290</v>
      </c>
      <c r="N23" s="12">
        <v>-1491</v>
      </c>
      <c r="O23" s="12">
        <v>129959</v>
      </c>
      <c r="P23" s="12">
        <v>-5767</v>
      </c>
      <c r="Q23" s="12">
        <v>37764</v>
      </c>
      <c r="R23" s="12">
        <v>389851</v>
      </c>
      <c r="S23" s="12">
        <v>340721.14878614247</v>
      </c>
      <c r="T23" s="12">
        <v>17740</v>
      </c>
      <c r="U23" s="12">
        <v>0</v>
      </c>
      <c r="V23" s="12">
        <v>0</v>
      </c>
      <c r="W23" s="12">
        <v>0</v>
      </c>
      <c r="X23" s="12">
        <v>0</v>
      </c>
      <c r="Y23" s="12">
        <v>31409.39999999851</v>
      </c>
      <c r="Z23" s="12">
        <v>20718</v>
      </c>
      <c r="AA23" s="12">
        <v>3177</v>
      </c>
      <c r="AB23" s="12">
        <v>121991.83070719987</v>
      </c>
      <c r="AC23" s="12">
        <v>-27186.054391339421</v>
      </c>
      <c r="AD23" s="12">
        <v>0</v>
      </c>
      <c r="AE23" s="12">
        <v>0</v>
      </c>
      <c r="AF23" s="12">
        <v>0</v>
      </c>
      <c r="AG23" s="12">
        <v>0</v>
      </c>
      <c r="AH23" s="51">
        <f t="shared" si="0"/>
        <v>66205692.822466366</v>
      </c>
      <c r="AJ23" s="14"/>
      <c r="AK23" s="19"/>
      <c r="AN23" s="15"/>
    </row>
    <row r="24" spans="1:40" x14ac:dyDescent="0.2">
      <c r="A24" s="34">
        <v>17</v>
      </c>
      <c r="B24" s="35" t="s">
        <v>20</v>
      </c>
      <c r="C24" s="36">
        <v>0.36130000000000001</v>
      </c>
      <c r="D24" s="37">
        <v>4109.7</v>
      </c>
      <c r="E24" s="37">
        <v>4202.25</v>
      </c>
      <c r="F24" s="38">
        <v>34320013.171742387</v>
      </c>
      <c r="G24" s="50">
        <v>126728.94855837524</v>
      </c>
      <c r="H24" s="12">
        <v>0</v>
      </c>
      <c r="I24" s="12">
        <v>0</v>
      </c>
      <c r="J24" s="12">
        <v>-45347</v>
      </c>
      <c r="K24" s="12">
        <v>0</v>
      </c>
      <c r="L24" s="12">
        <v>0</v>
      </c>
      <c r="M24" s="12">
        <v>582</v>
      </c>
      <c r="N24" s="12">
        <v>-8513</v>
      </c>
      <c r="O24" s="12">
        <v>28721</v>
      </c>
      <c r="P24" s="12">
        <v>7140</v>
      </c>
      <c r="Q24" s="12">
        <v>21272</v>
      </c>
      <c r="R24" s="12">
        <v>641959</v>
      </c>
      <c r="S24" s="12">
        <v>258061.91102078557</v>
      </c>
      <c r="T24" s="12">
        <v>-399</v>
      </c>
      <c r="U24" s="12">
        <v>0</v>
      </c>
      <c r="V24" s="12">
        <v>0</v>
      </c>
      <c r="W24" s="12">
        <v>0</v>
      </c>
      <c r="X24" s="12">
        <v>0</v>
      </c>
      <c r="Y24" s="12">
        <v>41830.579999998212</v>
      </c>
      <c r="Z24" s="12">
        <v>33057.999999992549</v>
      </c>
      <c r="AA24" s="12">
        <v>-3798</v>
      </c>
      <c r="AB24" s="12">
        <v>51439.149878099561</v>
      </c>
      <c r="AC24" s="12">
        <v>-20590.817047327757</v>
      </c>
      <c r="AD24" s="12">
        <v>0</v>
      </c>
      <c r="AE24" s="12">
        <v>0</v>
      </c>
      <c r="AF24" s="12">
        <v>0</v>
      </c>
      <c r="AG24" s="12">
        <v>0</v>
      </c>
      <c r="AH24" s="51">
        <f t="shared" si="0"/>
        <v>35452157.94415231</v>
      </c>
      <c r="AJ24" s="14"/>
      <c r="AK24" s="19"/>
      <c r="AN24" s="15"/>
    </row>
    <row r="25" spans="1:40" x14ac:dyDescent="0.2">
      <c r="A25" s="34">
        <v>18</v>
      </c>
      <c r="B25" s="35" t="s">
        <v>21</v>
      </c>
      <c r="C25" s="36">
        <v>0.26960000000000001</v>
      </c>
      <c r="D25" s="37">
        <v>3255.05</v>
      </c>
      <c r="E25" s="37">
        <v>3291</v>
      </c>
      <c r="F25" s="38">
        <v>32606214.759645235</v>
      </c>
      <c r="G25" s="50">
        <v>33262.973496034741</v>
      </c>
      <c r="H25" s="12">
        <v>0</v>
      </c>
      <c r="I25" s="12">
        <v>0</v>
      </c>
      <c r="J25" s="12">
        <v>-54588</v>
      </c>
      <c r="K25" s="12">
        <v>0</v>
      </c>
      <c r="L25" s="12">
        <v>0</v>
      </c>
      <c r="M25" s="12">
        <v>9366</v>
      </c>
      <c r="N25" s="12">
        <v>5872</v>
      </c>
      <c r="O25" s="12">
        <v>63556</v>
      </c>
      <c r="P25" s="12">
        <v>-21</v>
      </c>
      <c r="Q25" s="12">
        <v>-18244</v>
      </c>
      <c r="R25" s="12">
        <v>303120</v>
      </c>
      <c r="S25" s="12">
        <v>149762.13968993723</v>
      </c>
      <c r="T25" s="12">
        <v>-2023</v>
      </c>
      <c r="U25" s="12">
        <v>0</v>
      </c>
      <c r="V25" s="12">
        <v>0</v>
      </c>
      <c r="W25" s="12">
        <v>0</v>
      </c>
      <c r="X25" s="12">
        <v>0</v>
      </c>
      <c r="Y25" s="12">
        <v>-11617.320000000298</v>
      </c>
      <c r="Z25" s="12">
        <v>-17865</v>
      </c>
      <c r="AA25" s="12">
        <v>-144</v>
      </c>
      <c r="AB25" s="12">
        <v>-67308.057814799249</v>
      </c>
      <c r="AC25" s="12">
        <v>-11950.051565811038</v>
      </c>
      <c r="AD25" s="12">
        <v>0</v>
      </c>
      <c r="AE25" s="12">
        <v>0</v>
      </c>
      <c r="AF25" s="12">
        <v>0</v>
      </c>
      <c r="AG25" s="12">
        <v>0</v>
      </c>
      <c r="AH25" s="51">
        <f t="shared" si="0"/>
        <v>32987393.443450596</v>
      </c>
      <c r="AJ25" s="14"/>
      <c r="AK25" s="19"/>
      <c r="AN25" s="15"/>
    </row>
    <row r="26" spans="1:40" x14ac:dyDescent="0.2">
      <c r="A26" s="34">
        <v>19</v>
      </c>
      <c r="B26" s="35" t="s">
        <v>22</v>
      </c>
      <c r="C26" s="36">
        <v>0.58520000000000005</v>
      </c>
      <c r="D26" s="37">
        <v>470.2</v>
      </c>
      <c r="E26" s="37">
        <v>507.6</v>
      </c>
      <c r="F26" s="38">
        <v>3919522.8036183286</v>
      </c>
      <c r="G26" s="50">
        <v>-35107.81223013252</v>
      </c>
      <c r="H26" s="12">
        <v>0</v>
      </c>
      <c r="I26" s="12">
        <v>0</v>
      </c>
      <c r="J26" s="12">
        <v>4650</v>
      </c>
      <c r="K26" s="12">
        <v>0</v>
      </c>
      <c r="L26" s="12">
        <v>0</v>
      </c>
      <c r="M26" s="12">
        <v>46356</v>
      </c>
      <c r="N26" s="12">
        <v>6315</v>
      </c>
      <c r="O26" s="12">
        <v>20833</v>
      </c>
      <c r="P26" s="12">
        <v>4712</v>
      </c>
      <c r="Q26" s="12">
        <v>-690</v>
      </c>
      <c r="R26" s="12">
        <v>212663</v>
      </c>
      <c r="S26" s="12">
        <v>59682.541583532467</v>
      </c>
      <c r="T26" s="12">
        <v>-153</v>
      </c>
      <c r="U26" s="12">
        <v>0</v>
      </c>
      <c r="V26" s="12">
        <v>0</v>
      </c>
      <c r="W26" s="12">
        <v>0</v>
      </c>
      <c r="X26" s="12">
        <v>0</v>
      </c>
      <c r="Y26" s="12">
        <v>5076.7199999997392</v>
      </c>
      <c r="Z26" s="12">
        <v>3811</v>
      </c>
      <c r="AA26" s="12">
        <v>946</v>
      </c>
      <c r="AB26" s="12">
        <v>27968.149249999784</v>
      </c>
      <c r="AC26" s="12">
        <v>-4762.5088297622278</v>
      </c>
      <c r="AD26" s="12">
        <v>0</v>
      </c>
      <c r="AE26" s="12">
        <v>0</v>
      </c>
      <c r="AF26" s="12">
        <v>0</v>
      </c>
      <c r="AG26" s="12">
        <v>0</v>
      </c>
      <c r="AH26" s="51">
        <f t="shared" si="0"/>
        <v>4271822.8933919659</v>
      </c>
      <c r="AJ26" s="14"/>
      <c r="AK26" s="19"/>
      <c r="AN26" s="15"/>
    </row>
    <row r="27" spans="1:40" x14ac:dyDescent="0.2">
      <c r="A27" s="34">
        <v>20</v>
      </c>
      <c r="B27" s="35" t="s">
        <v>23</v>
      </c>
      <c r="C27" s="36">
        <v>0.25509999999999999</v>
      </c>
      <c r="D27" s="37">
        <v>1540.25</v>
      </c>
      <c r="E27" s="37">
        <v>1541.45</v>
      </c>
      <c r="F27" s="38">
        <v>16067491.128082473</v>
      </c>
      <c r="G27" s="50">
        <v>-32263.084995003417</v>
      </c>
      <c r="H27" s="12">
        <v>0</v>
      </c>
      <c r="I27" s="12">
        <v>0</v>
      </c>
      <c r="J27" s="12">
        <v>-30619</v>
      </c>
      <c r="K27" s="12">
        <v>0</v>
      </c>
      <c r="L27" s="12">
        <v>0</v>
      </c>
      <c r="M27" s="12">
        <v>0</v>
      </c>
      <c r="N27" s="12">
        <v>9781</v>
      </c>
      <c r="O27" s="12">
        <v>-7396</v>
      </c>
      <c r="P27" s="12">
        <v>-9</v>
      </c>
      <c r="Q27" s="12">
        <v>-2481</v>
      </c>
      <c r="R27" s="12">
        <v>8577</v>
      </c>
      <c r="S27" s="12">
        <v>62904.51547222212</v>
      </c>
      <c r="T27" s="12">
        <v>-2043</v>
      </c>
      <c r="U27" s="12">
        <v>0</v>
      </c>
      <c r="V27" s="12">
        <v>0</v>
      </c>
      <c r="W27" s="12">
        <v>0</v>
      </c>
      <c r="X27" s="12">
        <v>0</v>
      </c>
      <c r="Y27" s="12">
        <v>1498.4199999999255</v>
      </c>
      <c r="Z27" s="12">
        <v>13262</v>
      </c>
      <c r="AA27" s="12">
        <v>-631</v>
      </c>
      <c r="AB27" s="12">
        <v>65063.290500000119</v>
      </c>
      <c r="AC27" s="12">
        <v>-5019.0647515896708</v>
      </c>
      <c r="AD27" s="12">
        <v>0</v>
      </c>
      <c r="AE27" s="12">
        <v>0</v>
      </c>
      <c r="AF27" s="12">
        <v>0</v>
      </c>
      <c r="AG27" s="12">
        <v>0</v>
      </c>
      <c r="AH27" s="51">
        <f t="shared" si="0"/>
        <v>16148116.204308102</v>
      </c>
      <c r="AJ27" s="14"/>
      <c r="AK27" s="19"/>
      <c r="AN27" s="15"/>
    </row>
    <row r="28" spans="1:40" x14ac:dyDescent="0.2">
      <c r="A28" s="34">
        <v>21</v>
      </c>
      <c r="B28" s="35" t="s">
        <v>24</v>
      </c>
      <c r="C28" s="36">
        <v>0.35460000000000003</v>
      </c>
      <c r="D28" s="37">
        <v>62855.9</v>
      </c>
      <c r="E28" s="37">
        <v>64316.5</v>
      </c>
      <c r="F28" s="38">
        <v>483515382.24335188</v>
      </c>
      <c r="G28" s="50">
        <v>1113523.8188967705</v>
      </c>
      <c r="H28" s="12">
        <v>72388</v>
      </c>
      <c r="I28" s="12">
        <v>0</v>
      </c>
      <c r="J28" s="12">
        <v>-402759</v>
      </c>
      <c r="K28" s="12">
        <v>-42313</v>
      </c>
      <c r="L28" s="12">
        <v>0</v>
      </c>
      <c r="M28" s="12">
        <v>9875</v>
      </c>
      <c r="N28" s="12">
        <v>21121</v>
      </c>
      <c r="O28" s="12">
        <v>1354627</v>
      </c>
      <c r="P28" s="12">
        <v>65600</v>
      </c>
      <c r="Q28" s="12">
        <v>986619</v>
      </c>
      <c r="R28" s="12">
        <v>9506769</v>
      </c>
      <c r="S28" s="12">
        <v>3249022.2254594564</v>
      </c>
      <c r="T28" s="12">
        <v>31180</v>
      </c>
      <c r="U28" s="12">
        <v>0</v>
      </c>
      <c r="V28" s="12">
        <v>0</v>
      </c>
      <c r="W28" s="12">
        <v>26000</v>
      </c>
      <c r="X28" s="12">
        <v>0</v>
      </c>
      <c r="Y28" s="12">
        <v>494016.15999996662</v>
      </c>
      <c r="Z28" s="12">
        <v>331904</v>
      </c>
      <c r="AA28" s="12">
        <v>-4414</v>
      </c>
      <c r="AB28" s="12">
        <v>9790.1113240122795</v>
      </c>
      <c r="AC28" s="12">
        <v>-259240.05368494987</v>
      </c>
      <c r="AD28" s="12">
        <v>0</v>
      </c>
      <c r="AE28" s="12">
        <v>86849</v>
      </c>
      <c r="AF28" s="12">
        <v>0</v>
      </c>
      <c r="AG28" s="12">
        <v>0</v>
      </c>
      <c r="AH28" s="51">
        <f t="shared" si="0"/>
        <v>500165940.50534713</v>
      </c>
      <c r="AJ28" s="14"/>
      <c r="AK28" s="19"/>
      <c r="AN28" s="15"/>
    </row>
    <row r="29" spans="1:40" x14ac:dyDescent="0.2">
      <c r="A29" s="34">
        <v>22</v>
      </c>
      <c r="B29" s="35" t="s">
        <v>25</v>
      </c>
      <c r="C29" s="36">
        <v>0.57279999999999998</v>
      </c>
      <c r="D29" s="37">
        <v>1757.9</v>
      </c>
      <c r="E29" s="37">
        <v>1903.3</v>
      </c>
      <c r="F29" s="38">
        <v>10627629.674619608</v>
      </c>
      <c r="G29" s="50">
        <v>55302.910171013325</v>
      </c>
      <c r="H29" s="12">
        <v>0</v>
      </c>
      <c r="I29" s="12">
        <v>0</v>
      </c>
      <c r="J29" s="12">
        <v>-14721</v>
      </c>
      <c r="K29" s="12">
        <v>0</v>
      </c>
      <c r="L29" s="12">
        <v>0</v>
      </c>
      <c r="M29" s="12">
        <v>11393</v>
      </c>
      <c r="N29" s="12">
        <v>7513</v>
      </c>
      <c r="O29" s="12">
        <v>-8233</v>
      </c>
      <c r="P29" s="12">
        <v>6519</v>
      </c>
      <c r="Q29" s="12">
        <v>21100</v>
      </c>
      <c r="R29" s="12">
        <v>670404</v>
      </c>
      <c r="S29" s="12">
        <v>182487.9024698548</v>
      </c>
      <c r="T29" s="12">
        <v>-621</v>
      </c>
      <c r="U29" s="12">
        <v>0</v>
      </c>
      <c r="V29" s="12">
        <v>0</v>
      </c>
      <c r="W29" s="12">
        <v>0</v>
      </c>
      <c r="X29" s="12">
        <v>0</v>
      </c>
      <c r="Y29" s="12">
        <v>-14760.460000000894</v>
      </c>
      <c r="Z29" s="12">
        <v>0</v>
      </c>
      <c r="AA29" s="12">
        <v>-1246</v>
      </c>
      <c r="AB29" s="12">
        <v>29756.188799999654</v>
      </c>
      <c r="AC29" s="12">
        <v>-14560.296680008993</v>
      </c>
      <c r="AD29" s="12">
        <v>0</v>
      </c>
      <c r="AE29" s="12">
        <v>0</v>
      </c>
      <c r="AF29" s="12">
        <v>0</v>
      </c>
      <c r="AG29" s="12">
        <v>0</v>
      </c>
      <c r="AH29" s="51">
        <f t="shared" si="0"/>
        <v>11557963.919380466</v>
      </c>
      <c r="AJ29" s="14"/>
      <c r="AK29" s="19"/>
      <c r="AN29" s="15"/>
    </row>
    <row r="30" spans="1:40" x14ac:dyDescent="0.2">
      <c r="A30" s="34">
        <v>23</v>
      </c>
      <c r="B30" s="35" t="s">
        <v>26</v>
      </c>
      <c r="C30" s="36">
        <v>0.3362</v>
      </c>
      <c r="D30" s="37">
        <v>463</v>
      </c>
      <c r="E30" s="37">
        <v>415.5</v>
      </c>
      <c r="F30" s="38">
        <v>5356777.4549354613</v>
      </c>
      <c r="G30" s="50">
        <v>-5086.5145684601739</v>
      </c>
      <c r="H30" s="12">
        <v>0</v>
      </c>
      <c r="I30" s="12">
        <v>0</v>
      </c>
      <c r="J30" s="12">
        <v>-14883</v>
      </c>
      <c r="K30" s="12">
        <v>0</v>
      </c>
      <c r="L30" s="12">
        <v>0</v>
      </c>
      <c r="M30" s="12">
        <v>5179</v>
      </c>
      <c r="N30" s="12">
        <v>241</v>
      </c>
      <c r="O30" s="12">
        <v>20158</v>
      </c>
      <c r="P30" s="12">
        <v>-5067</v>
      </c>
      <c r="Q30" s="12">
        <v>0</v>
      </c>
      <c r="R30" s="12">
        <v>-427992.99999999907</v>
      </c>
      <c r="S30" s="12">
        <v>32303.542649300769</v>
      </c>
      <c r="T30" s="12">
        <v>253</v>
      </c>
      <c r="U30" s="12">
        <v>0</v>
      </c>
      <c r="V30" s="12">
        <v>0</v>
      </c>
      <c r="W30" s="12">
        <v>0</v>
      </c>
      <c r="X30" s="12">
        <v>0</v>
      </c>
      <c r="Y30" s="12">
        <v>-2137.5200000004843</v>
      </c>
      <c r="Z30" s="12">
        <v>-4598</v>
      </c>
      <c r="AA30" s="12">
        <v>9</v>
      </c>
      <c r="AB30" s="12">
        <v>3951.7132502999157</v>
      </c>
      <c r="AC30" s="12">
        <v>-2577.588179891929</v>
      </c>
      <c r="AD30" s="12">
        <v>0</v>
      </c>
      <c r="AE30" s="12">
        <v>0</v>
      </c>
      <c r="AF30" s="12">
        <v>0</v>
      </c>
      <c r="AG30" s="12">
        <v>0</v>
      </c>
      <c r="AH30" s="51">
        <f t="shared" si="0"/>
        <v>4956530.0880867103</v>
      </c>
      <c r="AJ30" s="14"/>
      <c r="AK30" s="19"/>
      <c r="AN30" s="15"/>
    </row>
    <row r="31" spans="1:40" x14ac:dyDescent="0.2">
      <c r="A31" s="34">
        <v>24</v>
      </c>
      <c r="B31" s="35" t="s">
        <v>27</v>
      </c>
      <c r="C31" s="36">
        <v>0.3594</v>
      </c>
      <c r="D31" s="37">
        <v>8435.0499999999993</v>
      </c>
      <c r="E31" s="37">
        <v>8136.6</v>
      </c>
      <c r="F31" s="38">
        <v>68773946.951923415</v>
      </c>
      <c r="G31" s="50">
        <v>-49003.617860123515</v>
      </c>
      <c r="H31" s="12">
        <v>0</v>
      </c>
      <c r="I31" s="12">
        <v>0</v>
      </c>
      <c r="J31" s="12">
        <v>-26979</v>
      </c>
      <c r="K31" s="12">
        <v>-3282</v>
      </c>
      <c r="L31" s="12">
        <v>0</v>
      </c>
      <c r="M31" s="12">
        <v>-23470</v>
      </c>
      <c r="N31" s="12">
        <v>-28993</v>
      </c>
      <c r="O31" s="12">
        <v>-230826</v>
      </c>
      <c r="P31" s="12">
        <v>2170</v>
      </c>
      <c r="Q31" s="12">
        <v>-283673</v>
      </c>
      <c r="R31" s="12">
        <v>-2037797</v>
      </c>
      <c r="S31" s="12">
        <v>471538.36307982355</v>
      </c>
      <c r="T31" s="12">
        <v>3454</v>
      </c>
      <c r="U31" s="12">
        <v>0</v>
      </c>
      <c r="V31" s="12">
        <v>0</v>
      </c>
      <c r="W31" s="12">
        <v>0</v>
      </c>
      <c r="X31" s="12">
        <v>0</v>
      </c>
      <c r="Y31" s="12">
        <v>63659.420000001788</v>
      </c>
      <c r="Z31" s="12">
        <v>-26434</v>
      </c>
      <c r="AA31" s="12">
        <v>-1954</v>
      </c>
      <c r="AB31" s="12">
        <v>-84941.089205794036</v>
      </c>
      <c r="AC31" s="12">
        <v>-37624.660466209054</v>
      </c>
      <c r="AD31" s="12">
        <v>0</v>
      </c>
      <c r="AE31" s="12">
        <v>0</v>
      </c>
      <c r="AF31" s="12">
        <v>0</v>
      </c>
      <c r="AG31" s="12">
        <v>0</v>
      </c>
      <c r="AH31" s="51">
        <f t="shared" si="0"/>
        <v>66479791.367471114</v>
      </c>
      <c r="AJ31" s="14"/>
      <c r="AK31" s="19"/>
      <c r="AN31" s="15"/>
    </row>
    <row r="32" spans="1:40" x14ac:dyDescent="0.2">
      <c r="A32" s="34">
        <v>25</v>
      </c>
      <c r="B32" s="35" t="s">
        <v>28</v>
      </c>
      <c r="C32" s="36">
        <v>0.30599999999999999</v>
      </c>
      <c r="D32" s="37">
        <v>1101.45</v>
      </c>
      <c r="E32" s="37">
        <v>1239.5</v>
      </c>
      <c r="F32" s="38">
        <v>13914512.146905234</v>
      </c>
      <c r="G32" s="50">
        <v>-3772.4541024845093</v>
      </c>
      <c r="H32" s="12">
        <v>8346</v>
      </c>
      <c r="I32" s="12">
        <v>0</v>
      </c>
      <c r="J32" s="12">
        <v>-20747</v>
      </c>
      <c r="K32" s="12">
        <v>0</v>
      </c>
      <c r="L32" s="12">
        <v>0</v>
      </c>
      <c r="M32" s="12">
        <v>-1771</v>
      </c>
      <c r="N32" s="12">
        <v>-3030</v>
      </c>
      <c r="O32" s="12">
        <v>-34451</v>
      </c>
      <c r="P32" s="12">
        <v>10222</v>
      </c>
      <c r="Q32" s="12">
        <v>-1155</v>
      </c>
      <c r="R32" s="12">
        <v>1366847</v>
      </c>
      <c r="S32" s="12">
        <v>60538.004275465384</v>
      </c>
      <c r="T32" s="12">
        <v>-38986</v>
      </c>
      <c r="U32" s="12">
        <v>0</v>
      </c>
      <c r="V32" s="12">
        <v>0</v>
      </c>
      <c r="W32" s="12">
        <v>0</v>
      </c>
      <c r="X32" s="12">
        <v>0</v>
      </c>
      <c r="Y32" s="12">
        <v>8596.7200000006706</v>
      </c>
      <c r="Z32" s="12">
        <v>83642</v>
      </c>
      <c r="AA32" s="12">
        <v>-300</v>
      </c>
      <c r="AB32" s="12">
        <v>28473.036419998854</v>
      </c>
      <c r="AC32" s="12">
        <v>-4830.2601836603135</v>
      </c>
      <c r="AD32" s="12">
        <v>0</v>
      </c>
      <c r="AE32" s="12">
        <v>37496</v>
      </c>
      <c r="AF32" s="12">
        <v>0</v>
      </c>
      <c r="AG32" s="12">
        <v>0</v>
      </c>
      <c r="AH32" s="51">
        <f t="shared" si="0"/>
        <v>15409630.193314554</v>
      </c>
      <c r="AJ32" s="14"/>
      <c r="AK32" s="19"/>
      <c r="AN32" s="15"/>
    </row>
    <row r="33" spans="1:40" x14ac:dyDescent="0.2">
      <c r="A33" s="34">
        <v>26</v>
      </c>
      <c r="B33" s="35" t="s">
        <v>29</v>
      </c>
      <c r="C33" s="36">
        <v>0.2301</v>
      </c>
      <c r="D33" s="37">
        <v>1885.8</v>
      </c>
      <c r="E33" s="37">
        <v>1841.25</v>
      </c>
      <c r="F33" s="38">
        <v>20445839.901272468</v>
      </c>
      <c r="G33" s="50">
        <v>-17939.500504292548</v>
      </c>
      <c r="H33" s="12">
        <v>0</v>
      </c>
      <c r="I33" s="12">
        <v>0</v>
      </c>
      <c r="J33" s="12">
        <v>-46031</v>
      </c>
      <c r="K33" s="12">
        <v>0</v>
      </c>
      <c r="L33" s="12">
        <v>0</v>
      </c>
      <c r="M33" s="12">
        <v>-2418</v>
      </c>
      <c r="N33" s="12">
        <v>14679</v>
      </c>
      <c r="O33" s="12">
        <v>-9892</v>
      </c>
      <c r="P33" s="12">
        <v>-11447</v>
      </c>
      <c r="Q33" s="12">
        <v>0</v>
      </c>
      <c r="R33" s="12">
        <v>-424552</v>
      </c>
      <c r="S33" s="12">
        <v>65539.468566045165</v>
      </c>
      <c r="T33" s="12">
        <v>36949</v>
      </c>
      <c r="U33" s="12">
        <v>0</v>
      </c>
      <c r="V33" s="12">
        <v>0</v>
      </c>
      <c r="W33" s="12">
        <v>0</v>
      </c>
      <c r="X33" s="12">
        <v>0</v>
      </c>
      <c r="Y33" s="12">
        <v>-40666.120000001043</v>
      </c>
      <c r="Z33" s="12">
        <v>-27257</v>
      </c>
      <c r="AA33" s="12">
        <v>-460</v>
      </c>
      <c r="AB33" s="12">
        <v>175402.46750000119</v>
      </c>
      <c r="AC33" s="12">
        <v>-5229.63056274876</v>
      </c>
      <c r="AD33" s="12">
        <v>0</v>
      </c>
      <c r="AE33" s="12">
        <v>0</v>
      </c>
      <c r="AF33" s="12">
        <v>0</v>
      </c>
      <c r="AG33" s="12">
        <v>0</v>
      </c>
      <c r="AH33" s="51">
        <f t="shared" si="0"/>
        <v>20152517.586271472</v>
      </c>
      <c r="AJ33" s="14"/>
      <c r="AK33" s="19"/>
      <c r="AN33" s="15"/>
    </row>
    <row r="34" spans="1:40" x14ac:dyDescent="0.2">
      <c r="A34" s="34">
        <v>27</v>
      </c>
      <c r="B34" s="35" t="s">
        <v>30</v>
      </c>
      <c r="C34" s="36">
        <v>0.29120000000000001</v>
      </c>
      <c r="D34" s="37">
        <v>4055.1</v>
      </c>
      <c r="E34" s="37">
        <v>4190.8999999999996</v>
      </c>
      <c r="F34" s="38">
        <v>38828366.584140956</v>
      </c>
      <c r="G34" s="50">
        <v>2489.386004306376</v>
      </c>
      <c r="H34" s="12">
        <v>0</v>
      </c>
      <c r="I34" s="12">
        <v>0</v>
      </c>
      <c r="J34" s="12">
        <v>-79459</v>
      </c>
      <c r="K34" s="12">
        <v>0</v>
      </c>
      <c r="L34" s="12">
        <v>0</v>
      </c>
      <c r="M34" s="12">
        <v>12871</v>
      </c>
      <c r="N34" s="12">
        <v>65982</v>
      </c>
      <c r="O34" s="12">
        <v>-128321</v>
      </c>
      <c r="P34" s="12">
        <v>10572</v>
      </c>
      <c r="Q34" s="12">
        <v>15345</v>
      </c>
      <c r="R34" s="12">
        <v>1119422</v>
      </c>
      <c r="S34" s="12">
        <v>177881.88969303668</v>
      </c>
      <c r="T34" s="12">
        <v>-714</v>
      </c>
      <c r="U34" s="12">
        <v>0</v>
      </c>
      <c r="V34" s="12">
        <v>0</v>
      </c>
      <c r="W34" s="12">
        <v>0</v>
      </c>
      <c r="X34" s="12">
        <v>0</v>
      </c>
      <c r="Y34" s="12">
        <v>11026.39999999851</v>
      </c>
      <c r="Z34" s="12">
        <v>53084</v>
      </c>
      <c r="AA34" s="12">
        <v>-1250</v>
      </c>
      <c r="AB34" s="12">
        <v>64956.712563998997</v>
      </c>
      <c r="AC34" s="12">
        <v>-14193.287261597812</v>
      </c>
      <c r="AD34" s="12">
        <v>0</v>
      </c>
      <c r="AE34" s="12">
        <v>0</v>
      </c>
      <c r="AF34" s="12">
        <v>0</v>
      </c>
      <c r="AG34" s="12">
        <v>0</v>
      </c>
      <c r="AH34" s="51">
        <f t="shared" si="0"/>
        <v>40138059.685140699</v>
      </c>
      <c r="AJ34" s="14"/>
      <c r="AK34" s="19"/>
      <c r="AN34" s="15"/>
    </row>
    <row r="35" spans="1:40" x14ac:dyDescent="0.2">
      <c r="A35" s="34">
        <v>28</v>
      </c>
      <c r="B35" s="35" t="s">
        <v>31</v>
      </c>
      <c r="C35" s="36">
        <v>0.46750000000000003</v>
      </c>
      <c r="D35" s="37">
        <v>1313.95</v>
      </c>
      <c r="E35" s="37">
        <v>1118.9000000000001</v>
      </c>
      <c r="F35" s="38">
        <v>11591842.462702926</v>
      </c>
      <c r="G35" s="50">
        <v>-3031.5336610861123</v>
      </c>
      <c r="H35" s="12">
        <v>0</v>
      </c>
      <c r="I35" s="12">
        <v>0</v>
      </c>
      <c r="J35" s="12">
        <v>-21888</v>
      </c>
      <c r="K35" s="12">
        <v>0</v>
      </c>
      <c r="L35" s="12">
        <v>0</v>
      </c>
      <c r="M35" s="12">
        <v>0</v>
      </c>
      <c r="N35" s="12">
        <v>1497</v>
      </c>
      <c r="O35" s="12">
        <v>26744</v>
      </c>
      <c r="P35" s="12">
        <v>-21953</v>
      </c>
      <c r="Q35" s="12">
        <v>-4434</v>
      </c>
      <c r="R35" s="12">
        <v>-1394598</v>
      </c>
      <c r="S35" s="12">
        <v>93978.083699949086</v>
      </c>
      <c r="T35" s="12">
        <v>128</v>
      </c>
      <c r="U35" s="12">
        <v>0</v>
      </c>
      <c r="V35" s="12">
        <v>0</v>
      </c>
      <c r="W35" s="12">
        <v>0</v>
      </c>
      <c r="X35" s="12">
        <v>0</v>
      </c>
      <c r="Y35" s="12">
        <v>10797.379999998957</v>
      </c>
      <c r="Z35" s="12">
        <v>-164788</v>
      </c>
      <c r="AA35" s="12">
        <v>-414</v>
      </c>
      <c r="AB35" s="12">
        <v>0</v>
      </c>
      <c r="AC35" s="12">
        <v>-7498.5573345907032</v>
      </c>
      <c r="AD35" s="12">
        <v>0</v>
      </c>
      <c r="AE35" s="12">
        <v>0</v>
      </c>
      <c r="AF35" s="12">
        <v>0</v>
      </c>
      <c r="AG35" s="12">
        <v>0</v>
      </c>
      <c r="AH35" s="51">
        <f t="shared" si="0"/>
        <v>10106381.835407197</v>
      </c>
      <c r="AJ35" s="14"/>
      <c r="AK35" s="19"/>
      <c r="AN35" s="15"/>
    </row>
    <row r="36" spans="1:40" x14ac:dyDescent="0.2">
      <c r="A36" s="34">
        <v>29</v>
      </c>
      <c r="B36" s="35" t="s">
        <v>32</v>
      </c>
      <c r="C36" s="36">
        <v>0.6532</v>
      </c>
      <c r="D36" s="37">
        <v>170668.15</v>
      </c>
      <c r="E36" s="37">
        <v>172381.75</v>
      </c>
      <c r="F36" s="38">
        <v>937568713.81323028</v>
      </c>
      <c r="G36" s="50">
        <v>-906508.12222516537</v>
      </c>
      <c r="H36" s="12">
        <v>-170031</v>
      </c>
      <c r="I36" s="12">
        <v>0</v>
      </c>
      <c r="J36" s="12">
        <v>1517203</v>
      </c>
      <c r="K36" s="12">
        <v>-203656.97000002861</v>
      </c>
      <c r="L36" s="12">
        <v>0</v>
      </c>
      <c r="M36" s="12">
        <v>-7571</v>
      </c>
      <c r="N36" s="12">
        <v>-106159</v>
      </c>
      <c r="O36" s="12">
        <v>-1286883</v>
      </c>
      <c r="P36" s="12">
        <v>47488</v>
      </c>
      <c r="Q36" s="12">
        <v>-722063</v>
      </c>
      <c r="R36" s="12">
        <v>6632494</v>
      </c>
      <c r="S36" s="12">
        <v>17635547.124645233</v>
      </c>
      <c r="T36" s="12">
        <v>-122963</v>
      </c>
      <c r="U36" s="12">
        <v>0</v>
      </c>
      <c r="V36" s="12">
        <v>0</v>
      </c>
      <c r="W36" s="12">
        <v>26000</v>
      </c>
      <c r="X36" s="12">
        <v>0</v>
      </c>
      <c r="Y36" s="12">
        <v>442858.46000003815</v>
      </c>
      <c r="Z36" s="12">
        <v>33233</v>
      </c>
      <c r="AA36" s="12">
        <v>13514</v>
      </c>
      <c r="AB36" s="12">
        <v>-114554.5289747715</v>
      </c>
      <c r="AC36" s="12">
        <v>-1407140.5128325224</v>
      </c>
      <c r="AD36" s="12">
        <v>0</v>
      </c>
      <c r="AE36" s="12">
        <v>246002</v>
      </c>
      <c r="AF36" s="12">
        <v>0</v>
      </c>
      <c r="AG36" s="12">
        <v>0</v>
      </c>
      <c r="AH36" s="51">
        <f t="shared" si="0"/>
        <v>959115523.26384306</v>
      </c>
      <c r="AJ36" s="14"/>
      <c r="AK36" s="19"/>
      <c r="AN36" s="15"/>
    </row>
    <row r="37" spans="1:40" x14ac:dyDescent="0.2">
      <c r="A37" s="34">
        <v>30</v>
      </c>
      <c r="B37" s="35" t="s">
        <v>33</v>
      </c>
      <c r="C37" s="36">
        <v>0.58240000000000003</v>
      </c>
      <c r="D37" s="37">
        <v>10630.1</v>
      </c>
      <c r="E37" s="37">
        <v>10651.4</v>
      </c>
      <c r="F37" s="38">
        <v>64066645.336109735</v>
      </c>
      <c r="G37" s="50">
        <v>233394.69462760538</v>
      </c>
      <c r="H37" s="12">
        <v>9115</v>
      </c>
      <c r="I37" s="12">
        <v>0</v>
      </c>
      <c r="J37" s="12">
        <v>-110319</v>
      </c>
      <c r="K37" s="12">
        <v>0</v>
      </c>
      <c r="L37" s="12">
        <v>0</v>
      </c>
      <c r="M37" s="12">
        <v>66803</v>
      </c>
      <c r="N37" s="12">
        <v>21233</v>
      </c>
      <c r="O37" s="12">
        <v>-13657</v>
      </c>
      <c r="P37" s="12">
        <v>-3348</v>
      </c>
      <c r="Q37" s="12">
        <v>68279</v>
      </c>
      <c r="R37" s="12">
        <v>84444</v>
      </c>
      <c r="S37" s="12">
        <v>1035459.1589481086</v>
      </c>
      <c r="T37" s="12">
        <v>-7628</v>
      </c>
      <c r="U37" s="12">
        <v>0</v>
      </c>
      <c r="V37" s="12">
        <v>0</v>
      </c>
      <c r="W37" s="12">
        <v>0</v>
      </c>
      <c r="X37" s="12">
        <v>0</v>
      </c>
      <c r="Y37" s="12">
        <v>-69711.620000004768</v>
      </c>
      <c r="Z37" s="12">
        <v>-1561</v>
      </c>
      <c r="AA37" s="12">
        <v>0</v>
      </c>
      <c r="AB37" s="12">
        <v>73875.504196800292</v>
      </c>
      <c r="AC37" s="12">
        <v>-82619.136566989124</v>
      </c>
      <c r="AD37" s="12">
        <v>0</v>
      </c>
      <c r="AE37" s="12">
        <v>32408</v>
      </c>
      <c r="AF37" s="12">
        <v>0</v>
      </c>
      <c r="AG37" s="12">
        <v>0</v>
      </c>
      <c r="AH37" s="51">
        <f t="shared" si="0"/>
        <v>65402812.937315255</v>
      </c>
      <c r="AJ37" s="14"/>
      <c r="AK37" s="19"/>
      <c r="AN37" s="15"/>
    </row>
    <row r="38" spans="1:40" x14ac:dyDescent="0.2">
      <c r="A38" s="34">
        <v>31</v>
      </c>
      <c r="B38" s="35" t="s">
        <v>34</v>
      </c>
      <c r="C38" s="36">
        <v>0.3513</v>
      </c>
      <c r="D38" s="37">
        <v>1592.75</v>
      </c>
      <c r="E38" s="37">
        <v>1674.9</v>
      </c>
      <c r="F38" s="38">
        <v>14256089.787304055</v>
      </c>
      <c r="G38" s="50">
        <v>-19923.610991301015</v>
      </c>
      <c r="H38" s="12">
        <v>0</v>
      </c>
      <c r="I38" s="12">
        <v>0</v>
      </c>
      <c r="J38" s="12">
        <v>-26665</v>
      </c>
      <c r="K38" s="12">
        <v>0</v>
      </c>
      <c r="L38" s="12">
        <v>0</v>
      </c>
      <c r="M38" s="12">
        <v>31310</v>
      </c>
      <c r="N38" s="12">
        <v>6358</v>
      </c>
      <c r="O38" s="12">
        <v>-9850</v>
      </c>
      <c r="P38" s="12">
        <v>4710</v>
      </c>
      <c r="Q38" s="12">
        <v>-1080</v>
      </c>
      <c r="R38" s="12">
        <v>607116</v>
      </c>
      <c r="S38" s="12">
        <v>108229.34436692111</v>
      </c>
      <c r="T38" s="12">
        <v>-12573</v>
      </c>
      <c r="U38" s="12">
        <v>-1</v>
      </c>
      <c r="V38" s="12">
        <v>0</v>
      </c>
      <c r="W38" s="12">
        <v>0</v>
      </c>
      <c r="X38" s="12">
        <v>0</v>
      </c>
      <c r="Y38" s="12">
        <v>-10153.88000000082</v>
      </c>
      <c r="Z38" s="12">
        <v>14355</v>
      </c>
      <c r="AA38" s="12">
        <v>342</v>
      </c>
      <c r="AB38" s="12">
        <v>-26596.797305000946</v>
      </c>
      <c r="AC38" s="12">
        <v>-8635.0579232387245</v>
      </c>
      <c r="AD38" s="12">
        <v>0</v>
      </c>
      <c r="AE38" s="12">
        <v>0</v>
      </c>
      <c r="AF38" s="12">
        <v>0</v>
      </c>
      <c r="AG38" s="12">
        <v>0</v>
      </c>
      <c r="AH38" s="51">
        <f t="shared" si="0"/>
        <v>14913031.785451435</v>
      </c>
      <c r="AJ38" s="14"/>
      <c r="AK38" s="19"/>
      <c r="AN38" s="15"/>
    </row>
    <row r="39" spans="1:40" x14ac:dyDescent="0.2">
      <c r="A39" s="34">
        <v>32</v>
      </c>
      <c r="B39" s="35" t="s">
        <v>35</v>
      </c>
      <c r="C39" s="36">
        <v>0.4027</v>
      </c>
      <c r="D39" s="37">
        <v>3175.95</v>
      </c>
      <c r="E39" s="37">
        <v>3485.6</v>
      </c>
      <c r="F39" s="38">
        <v>26001018.616429772</v>
      </c>
      <c r="G39" s="50">
        <v>21905.70205892995</v>
      </c>
      <c r="H39" s="12">
        <v>-34235</v>
      </c>
      <c r="I39" s="12">
        <v>0</v>
      </c>
      <c r="J39" s="12">
        <v>-82583</v>
      </c>
      <c r="K39" s="12">
        <v>0</v>
      </c>
      <c r="L39" s="12">
        <v>0</v>
      </c>
      <c r="M39" s="12">
        <v>46745</v>
      </c>
      <c r="N39" s="12">
        <v>-1986</v>
      </c>
      <c r="O39" s="12">
        <v>29650</v>
      </c>
      <c r="P39" s="12">
        <v>11242</v>
      </c>
      <c r="Q39" s="12">
        <v>59679</v>
      </c>
      <c r="R39" s="12">
        <v>1968197</v>
      </c>
      <c r="S39" s="12">
        <v>223841.25962598994</v>
      </c>
      <c r="T39" s="12">
        <v>-3259</v>
      </c>
      <c r="U39" s="12">
        <v>0</v>
      </c>
      <c r="V39" s="12">
        <v>0</v>
      </c>
      <c r="W39" s="12">
        <v>-26000</v>
      </c>
      <c r="X39" s="12">
        <v>0</v>
      </c>
      <c r="Y39" s="12">
        <v>1173.9199999980628</v>
      </c>
      <c r="Z39" s="12">
        <v>129554</v>
      </c>
      <c r="AA39" s="12">
        <v>0</v>
      </c>
      <c r="AB39" s="12">
        <v>-4566.1554180011153</v>
      </c>
      <c r="AC39" s="12">
        <v>-17860.306804805994</v>
      </c>
      <c r="AD39" s="12">
        <v>0</v>
      </c>
      <c r="AE39" s="12">
        <v>59573</v>
      </c>
      <c r="AF39" s="12">
        <v>0</v>
      </c>
      <c r="AG39" s="12">
        <v>0</v>
      </c>
      <c r="AH39" s="51">
        <f t="shared" si="0"/>
        <v>28382090.035891883</v>
      </c>
      <c r="AJ39" s="14"/>
      <c r="AK39" s="19"/>
      <c r="AN39" s="15"/>
    </row>
    <row r="40" spans="1:40" x14ac:dyDescent="0.2">
      <c r="A40" s="34">
        <v>33</v>
      </c>
      <c r="B40" s="35" t="s">
        <v>36</v>
      </c>
      <c r="C40" s="36">
        <v>0.3982</v>
      </c>
      <c r="D40" s="37">
        <v>5745.9</v>
      </c>
      <c r="E40" s="37">
        <v>5792.55</v>
      </c>
      <c r="F40" s="38">
        <v>48920191.531459928</v>
      </c>
      <c r="G40" s="50">
        <v>-151743.31145154685</v>
      </c>
      <c r="H40" s="12">
        <v>0</v>
      </c>
      <c r="I40" s="12">
        <v>0</v>
      </c>
      <c r="J40" s="12">
        <v>-69713</v>
      </c>
      <c r="K40" s="12">
        <v>0.39999999850988388</v>
      </c>
      <c r="L40" s="12">
        <v>0</v>
      </c>
      <c r="M40" s="12">
        <v>-14386</v>
      </c>
      <c r="N40" s="12">
        <v>-15561</v>
      </c>
      <c r="O40" s="12">
        <v>-29873</v>
      </c>
      <c r="P40" s="12">
        <v>-6720</v>
      </c>
      <c r="Q40" s="12">
        <v>10022</v>
      </c>
      <c r="R40" s="12">
        <v>304815</v>
      </c>
      <c r="S40" s="12">
        <v>423172.92809785157</v>
      </c>
      <c r="T40" s="12">
        <v>945</v>
      </c>
      <c r="U40" s="12">
        <v>-1</v>
      </c>
      <c r="V40" s="12">
        <v>0</v>
      </c>
      <c r="W40" s="12">
        <v>-52000</v>
      </c>
      <c r="X40" s="12">
        <v>0</v>
      </c>
      <c r="Y40" s="12">
        <v>57810.5</v>
      </c>
      <c r="Z40" s="12">
        <v>11414</v>
      </c>
      <c r="AA40" s="12">
        <v>189</v>
      </c>
      <c r="AB40" s="12">
        <v>-94012.72509150207</v>
      </c>
      <c r="AC40" s="12">
        <v>-33764.972215682268</v>
      </c>
      <c r="AD40" s="12">
        <v>0</v>
      </c>
      <c r="AE40" s="12">
        <v>0</v>
      </c>
      <c r="AF40" s="12">
        <v>0</v>
      </c>
      <c r="AG40" s="12">
        <v>0</v>
      </c>
      <c r="AH40" s="51">
        <f t="shared" ref="AH40:AH71" si="1">SUM(F40:AG40)</f>
        <v>49260785.350799046</v>
      </c>
      <c r="AJ40" s="14"/>
      <c r="AK40" s="19"/>
      <c r="AN40" s="15"/>
    </row>
    <row r="41" spans="1:40" x14ac:dyDescent="0.2">
      <c r="A41" s="34">
        <v>34</v>
      </c>
      <c r="B41" s="35" t="s">
        <v>37</v>
      </c>
      <c r="C41" s="36">
        <v>0.41410000000000002</v>
      </c>
      <c r="D41" s="37">
        <v>13884.9</v>
      </c>
      <c r="E41" s="37">
        <v>13725.75</v>
      </c>
      <c r="F41" s="38">
        <v>105406565.75525822</v>
      </c>
      <c r="G41" s="50">
        <v>260851.3433393538</v>
      </c>
      <c r="H41" s="12">
        <v>0</v>
      </c>
      <c r="I41" s="12">
        <v>0</v>
      </c>
      <c r="J41" s="12">
        <v>-183941</v>
      </c>
      <c r="K41" s="12">
        <v>-45303</v>
      </c>
      <c r="L41" s="12">
        <v>0</v>
      </c>
      <c r="M41" s="12">
        <v>13208</v>
      </c>
      <c r="N41" s="12">
        <v>13750</v>
      </c>
      <c r="O41" s="12">
        <v>-37638</v>
      </c>
      <c r="P41" s="12">
        <v>-13632</v>
      </c>
      <c r="Q41" s="12">
        <v>36921</v>
      </c>
      <c r="R41" s="12">
        <v>-1015103</v>
      </c>
      <c r="S41" s="12">
        <v>917826.67976155877</v>
      </c>
      <c r="T41" s="12">
        <v>-46008</v>
      </c>
      <c r="U41" s="12">
        <v>0</v>
      </c>
      <c r="V41" s="12">
        <v>0</v>
      </c>
      <c r="W41" s="12">
        <v>26000</v>
      </c>
      <c r="X41" s="12">
        <v>0</v>
      </c>
      <c r="Y41" s="12">
        <v>96328.980000004172</v>
      </c>
      <c r="Z41" s="12">
        <v>5077</v>
      </c>
      <c r="AA41" s="12">
        <v>-2483</v>
      </c>
      <c r="AB41" s="12">
        <v>-732668.23591920733</v>
      </c>
      <c r="AC41" s="12">
        <v>-73233.540852367878</v>
      </c>
      <c r="AD41" s="12">
        <v>0</v>
      </c>
      <c r="AE41" s="12">
        <v>0</v>
      </c>
      <c r="AF41" s="12">
        <v>0</v>
      </c>
      <c r="AG41" s="12">
        <v>0</v>
      </c>
      <c r="AH41" s="51">
        <f t="shared" si="1"/>
        <v>104626518.98158756</v>
      </c>
      <c r="AJ41" s="14"/>
      <c r="AK41" s="19"/>
      <c r="AN41" s="15"/>
    </row>
    <row r="42" spans="1:40" x14ac:dyDescent="0.2">
      <c r="A42" s="34">
        <v>35</v>
      </c>
      <c r="B42" s="35" t="s">
        <v>38</v>
      </c>
      <c r="C42" s="36">
        <v>0.27910000000000001</v>
      </c>
      <c r="D42" s="37">
        <v>3340.85</v>
      </c>
      <c r="E42" s="37">
        <v>3596.3</v>
      </c>
      <c r="F42" s="38">
        <v>30940670.786704522</v>
      </c>
      <c r="G42" s="50">
        <v>-19310.196952980012</v>
      </c>
      <c r="H42" s="12">
        <v>0</v>
      </c>
      <c r="I42" s="12">
        <v>0</v>
      </c>
      <c r="J42" s="12">
        <v>-40408</v>
      </c>
      <c r="K42" s="12">
        <v>0</v>
      </c>
      <c r="L42" s="12">
        <v>0</v>
      </c>
      <c r="M42" s="12">
        <v>-15364</v>
      </c>
      <c r="N42" s="12">
        <v>12709</v>
      </c>
      <c r="O42" s="12">
        <v>-7579</v>
      </c>
      <c r="P42" s="12">
        <v>5700</v>
      </c>
      <c r="Q42" s="12">
        <v>-4803</v>
      </c>
      <c r="R42" s="12">
        <v>2053403</v>
      </c>
      <c r="S42" s="12">
        <v>97385.17699180916</v>
      </c>
      <c r="T42" s="12">
        <v>799</v>
      </c>
      <c r="U42" s="12">
        <v>-1</v>
      </c>
      <c r="V42" s="12">
        <v>0</v>
      </c>
      <c r="W42" s="12">
        <v>0</v>
      </c>
      <c r="X42" s="12">
        <v>0</v>
      </c>
      <c r="Y42" s="12">
        <v>-25879.039999999106</v>
      </c>
      <c r="Z42" s="12">
        <v>38146</v>
      </c>
      <c r="AA42" s="12">
        <v>582</v>
      </c>
      <c r="AB42" s="12">
        <v>-57901.059847347438</v>
      </c>
      <c r="AC42" s="12">
        <v>-7769.8288203440607</v>
      </c>
      <c r="AD42" s="12">
        <v>0</v>
      </c>
      <c r="AE42" s="12">
        <v>0</v>
      </c>
      <c r="AF42" s="12">
        <v>0</v>
      </c>
      <c r="AG42" s="12">
        <v>0</v>
      </c>
      <c r="AH42" s="51">
        <f t="shared" si="1"/>
        <v>32970379.83807566</v>
      </c>
      <c r="AJ42" s="14"/>
      <c r="AK42" s="19"/>
      <c r="AN42" s="15"/>
    </row>
    <row r="43" spans="1:40" x14ac:dyDescent="0.2">
      <c r="A43" s="34">
        <v>36</v>
      </c>
      <c r="B43" s="35" t="s">
        <v>39</v>
      </c>
      <c r="C43" s="36">
        <v>0.39750000000000002</v>
      </c>
      <c r="D43" s="37">
        <v>4712</v>
      </c>
      <c r="E43" s="37">
        <v>4898.45</v>
      </c>
      <c r="F43" s="38">
        <v>35705268.184798904</v>
      </c>
      <c r="G43" s="50">
        <v>66062.971708364785</v>
      </c>
      <c r="H43" s="12">
        <v>0</v>
      </c>
      <c r="I43" s="12">
        <v>0</v>
      </c>
      <c r="J43" s="12">
        <v>-78800</v>
      </c>
      <c r="K43" s="12">
        <v>0</v>
      </c>
      <c r="L43" s="12">
        <v>0</v>
      </c>
      <c r="M43" s="12">
        <v>3582</v>
      </c>
      <c r="N43" s="12">
        <v>4849</v>
      </c>
      <c r="O43" s="12">
        <v>40112</v>
      </c>
      <c r="P43" s="12">
        <v>11364</v>
      </c>
      <c r="Q43" s="12">
        <v>3009</v>
      </c>
      <c r="R43" s="12">
        <v>1149913</v>
      </c>
      <c r="S43" s="12">
        <v>316809.93607871979</v>
      </c>
      <c r="T43" s="12">
        <v>165</v>
      </c>
      <c r="U43" s="12">
        <v>1</v>
      </c>
      <c r="V43" s="12">
        <v>0</v>
      </c>
      <c r="W43" s="12">
        <v>0</v>
      </c>
      <c r="X43" s="12">
        <v>0</v>
      </c>
      <c r="Y43" s="12">
        <v>2503.3800000026822</v>
      </c>
      <c r="Z43" s="12">
        <v>33907</v>
      </c>
      <c r="AA43" s="12">
        <v>416</v>
      </c>
      <c r="AB43" s="12">
        <v>35642.607336245477</v>
      </c>
      <c r="AC43" s="12">
        <v>-25279.124558515847</v>
      </c>
      <c r="AD43" s="12">
        <v>0</v>
      </c>
      <c r="AE43" s="12">
        <v>0</v>
      </c>
      <c r="AF43" s="12">
        <v>0</v>
      </c>
      <c r="AG43" s="12">
        <v>0</v>
      </c>
      <c r="AH43" s="51">
        <f t="shared" si="1"/>
        <v>37269525.955363721</v>
      </c>
      <c r="AJ43" s="14"/>
      <c r="AK43" s="19"/>
      <c r="AN43" s="15"/>
    </row>
    <row r="44" spans="1:40" x14ac:dyDescent="0.2">
      <c r="A44" s="34">
        <v>37</v>
      </c>
      <c r="B44" s="35" t="s">
        <v>40</v>
      </c>
      <c r="C44" s="36">
        <v>0.8</v>
      </c>
      <c r="D44" s="37">
        <v>2487.6999999999998</v>
      </c>
      <c r="E44" s="37">
        <v>2631.6</v>
      </c>
      <c r="F44" s="38">
        <v>9599222.8563823849</v>
      </c>
      <c r="G44" s="50">
        <v>35688.882513588294</v>
      </c>
      <c r="H44" s="12">
        <v>0</v>
      </c>
      <c r="I44" s="12">
        <v>0</v>
      </c>
      <c r="J44" s="12">
        <v>-5979</v>
      </c>
      <c r="K44" s="12">
        <v>0</v>
      </c>
      <c r="L44" s="12">
        <v>0</v>
      </c>
      <c r="M44" s="12">
        <v>15349</v>
      </c>
      <c r="N44" s="12">
        <v>2619</v>
      </c>
      <c r="O44" s="12">
        <v>3154</v>
      </c>
      <c r="P44" s="12">
        <v>2979</v>
      </c>
      <c r="Q44" s="12">
        <v>-665</v>
      </c>
      <c r="R44" s="12">
        <v>307214</v>
      </c>
      <c r="S44" s="12">
        <v>369512.43659301288</v>
      </c>
      <c r="T44" s="12">
        <v>-741</v>
      </c>
      <c r="U44" s="12">
        <v>0</v>
      </c>
      <c r="V44" s="12">
        <v>0</v>
      </c>
      <c r="W44" s="12">
        <v>0</v>
      </c>
      <c r="X44" s="12">
        <v>0</v>
      </c>
      <c r="Y44" s="12">
        <v>2405.6999999992549</v>
      </c>
      <c r="Z44" s="12">
        <v>5220</v>
      </c>
      <c r="AA44" s="12">
        <v>12</v>
      </c>
      <c r="AB44" s="12">
        <v>1441.3052000012249</v>
      </c>
      <c r="AC44" s="12">
        <v>-29483.250058863312</v>
      </c>
      <c r="AD44" s="12">
        <v>0</v>
      </c>
      <c r="AE44" s="12">
        <v>0</v>
      </c>
      <c r="AF44" s="12">
        <v>0</v>
      </c>
      <c r="AG44" s="12">
        <v>0</v>
      </c>
      <c r="AH44" s="51">
        <f t="shared" si="1"/>
        <v>10307949.930630123</v>
      </c>
      <c r="AJ44" s="14"/>
      <c r="AK44" s="19"/>
      <c r="AN44" s="15"/>
    </row>
    <row r="45" spans="1:40" x14ac:dyDescent="0.2">
      <c r="A45" s="34">
        <v>38</v>
      </c>
      <c r="B45" s="35" t="s">
        <v>41</v>
      </c>
      <c r="C45" s="36">
        <v>0.35260000000000002</v>
      </c>
      <c r="D45" s="37">
        <v>1482</v>
      </c>
      <c r="E45" s="37">
        <v>1516.4</v>
      </c>
      <c r="F45" s="38">
        <v>14718175.905695977</v>
      </c>
      <c r="G45" s="50">
        <v>-31548.77632595785</v>
      </c>
      <c r="H45" s="12">
        <v>0</v>
      </c>
      <c r="I45" s="12">
        <v>0</v>
      </c>
      <c r="J45" s="12">
        <v>-41127</v>
      </c>
      <c r="K45" s="12">
        <v>0</v>
      </c>
      <c r="L45" s="12">
        <v>0</v>
      </c>
      <c r="M45" s="12">
        <v>7139</v>
      </c>
      <c r="N45" s="12">
        <v>11736</v>
      </c>
      <c r="O45" s="12">
        <v>56334</v>
      </c>
      <c r="P45" s="12">
        <v>7088</v>
      </c>
      <c r="Q45" s="12">
        <v>5391</v>
      </c>
      <c r="R45" s="12">
        <v>285125</v>
      </c>
      <c r="S45" s="12">
        <v>90608.033596470952</v>
      </c>
      <c r="T45" s="12">
        <v>10278</v>
      </c>
      <c r="U45" s="12">
        <v>-1</v>
      </c>
      <c r="V45" s="12">
        <v>0</v>
      </c>
      <c r="W45" s="12">
        <v>0</v>
      </c>
      <c r="X45" s="12">
        <v>0</v>
      </c>
      <c r="Y45" s="12">
        <v>1140.9199999999255</v>
      </c>
      <c r="Z45" s="12">
        <v>-2815</v>
      </c>
      <c r="AA45" s="12">
        <v>209</v>
      </c>
      <c r="AB45" s="12">
        <v>44864.858844000846</v>
      </c>
      <c r="AC45" s="12">
        <v>-7228.8850953616202</v>
      </c>
      <c r="AD45" s="12">
        <v>0</v>
      </c>
      <c r="AE45" s="12">
        <v>0</v>
      </c>
      <c r="AF45" s="12">
        <v>0</v>
      </c>
      <c r="AG45" s="12">
        <v>0</v>
      </c>
      <c r="AH45" s="51">
        <f t="shared" si="1"/>
        <v>15155369.056715129</v>
      </c>
      <c r="AJ45" s="14"/>
      <c r="AK45" s="19"/>
      <c r="AN45" s="15"/>
    </row>
    <row r="46" spans="1:40" x14ac:dyDescent="0.2">
      <c r="A46" s="34">
        <v>39</v>
      </c>
      <c r="B46" s="35" t="s">
        <v>42</v>
      </c>
      <c r="C46" s="36">
        <v>0.35049999999999998</v>
      </c>
      <c r="D46" s="37">
        <v>2774.85</v>
      </c>
      <c r="E46" s="37">
        <v>2659.9</v>
      </c>
      <c r="F46" s="38">
        <v>23624032.630031995</v>
      </c>
      <c r="G46" s="50">
        <v>-45284.928087893873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-32662</v>
      </c>
      <c r="N46" s="12">
        <v>8590</v>
      </c>
      <c r="O46" s="12">
        <v>-8345</v>
      </c>
      <c r="P46" s="12">
        <v>5006</v>
      </c>
      <c r="Q46" s="12">
        <v>-40017</v>
      </c>
      <c r="R46" s="12">
        <v>-812686</v>
      </c>
      <c r="S46" s="12">
        <v>171988.19139206782</v>
      </c>
      <c r="T46" s="12">
        <v>3001</v>
      </c>
      <c r="U46" s="12">
        <v>0</v>
      </c>
      <c r="V46" s="12">
        <v>0</v>
      </c>
      <c r="W46" s="12">
        <v>0</v>
      </c>
      <c r="X46" s="12">
        <v>0</v>
      </c>
      <c r="Y46" s="12">
        <v>7996.5599999986589</v>
      </c>
      <c r="Z46" s="12">
        <v>-11658</v>
      </c>
      <c r="AA46" s="12">
        <v>-5842</v>
      </c>
      <c r="AB46" s="12">
        <v>18918.077430002391</v>
      </c>
      <c r="AC46" s="12">
        <v>-13723.342830233276</v>
      </c>
      <c r="AD46" s="12">
        <v>0</v>
      </c>
      <c r="AE46" s="12">
        <v>0</v>
      </c>
      <c r="AF46" s="12">
        <v>0</v>
      </c>
      <c r="AG46" s="12">
        <v>0</v>
      </c>
      <c r="AH46" s="51">
        <f t="shared" si="1"/>
        <v>22869314.187935937</v>
      </c>
      <c r="AJ46" s="14"/>
      <c r="AK46" s="19"/>
      <c r="AN46" s="15"/>
    </row>
    <row r="47" spans="1:40" x14ac:dyDescent="0.2">
      <c r="A47" s="34">
        <v>40</v>
      </c>
      <c r="B47" s="35" t="s">
        <v>43</v>
      </c>
      <c r="C47" s="36">
        <v>0.40670000000000001</v>
      </c>
      <c r="D47" s="37">
        <v>1092.45</v>
      </c>
      <c r="E47" s="37">
        <v>1073.05</v>
      </c>
      <c r="F47" s="38">
        <v>10075587.152640032</v>
      </c>
      <c r="G47" s="50">
        <v>-76855.924112513661</v>
      </c>
      <c r="H47" s="12">
        <v>0</v>
      </c>
      <c r="I47" s="12">
        <v>0</v>
      </c>
      <c r="J47" s="12">
        <v>2217</v>
      </c>
      <c r="K47" s="12">
        <v>11</v>
      </c>
      <c r="L47" s="12">
        <v>0</v>
      </c>
      <c r="M47" s="12">
        <v>-4955</v>
      </c>
      <c r="N47" s="12">
        <v>1478</v>
      </c>
      <c r="O47" s="12">
        <v>84197</v>
      </c>
      <c r="P47" s="12">
        <v>-4626</v>
      </c>
      <c r="Q47" s="12">
        <v>-1975</v>
      </c>
      <c r="R47" s="12">
        <v>-144252</v>
      </c>
      <c r="S47" s="12">
        <v>71050.168453272432</v>
      </c>
      <c r="T47" s="12">
        <v>-29128</v>
      </c>
      <c r="U47" s="12">
        <v>-1</v>
      </c>
      <c r="V47" s="12">
        <v>0</v>
      </c>
      <c r="W47" s="12">
        <v>0</v>
      </c>
      <c r="X47" s="12">
        <v>0</v>
      </c>
      <c r="Y47" s="12">
        <v>13614.480000000447</v>
      </c>
      <c r="Z47" s="12">
        <v>-6175</v>
      </c>
      <c r="AA47" s="12">
        <v>0</v>
      </c>
      <c r="AB47" s="12">
        <v>0</v>
      </c>
      <c r="AC47" s="12">
        <v>-5669.251236166805</v>
      </c>
      <c r="AD47" s="12">
        <v>0</v>
      </c>
      <c r="AE47" s="12">
        <v>0</v>
      </c>
      <c r="AF47" s="12">
        <v>0</v>
      </c>
      <c r="AG47" s="12">
        <v>0</v>
      </c>
      <c r="AH47" s="51">
        <f t="shared" si="1"/>
        <v>9974517.6257446241</v>
      </c>
      <c r="AJ47" s="14"/>
      <c r="AK47" s="19"/>
      <c r="AN47" s="15"/>
    </row>
    <row r="48" spans="1:40" x14ac:dyDescent="0.2">
      <c r="A48" s="34">
        <v>41</v>
      </c>
      <c r="B48" s="35" t="s">
        <v>44</v>
      </c>
      <c r="C48" s="36">
        <v>0.30380000000000001</v>
      </c>
      <c r="D48" s="37">
        <v>4109.3500000000004</v>
      </c>
      <c r="E48" s="37">
        <v>4203.7</v>
      </c>
      <c r="F48" s="38">
        <v>43932729.58166004</v>
      </c>
      <c r="G48" s="50">
        <v>-98854.511751540005</v>
      </c>
      <c r="H48" s="12">
        <v>0</v>
      </c>
      <c r="I48" s="12">
        <v>0</v>
      </c>
      <c r="J48" s="12">
        <v>-91054</v>
      </c>
      <c r="K48" s="12">
        <v>-176</v>
      </c>
      <c r="L48" s="12">
        <v>0</v>
      </c>
      <c r="M48" s="12">
        <v>7071</v>
      </c>
      <c r="N48" s="12">
        <v>70854</v>
      </c>
      <c r="O48" s="12">
        <v>33746</v>
      </c>
      <c r="P48" s="12">
        <v>4957</v>
      </c>
      <c r="Q48" s="12">
        <v>-5796</v>
      </c>
      <c r="R48" s="12">
        <v>812469</v>
      </c>
      <c r="S48" s="12">
        <v>211218.47445255518</v>
      </c>
      <c r="T48" s="12">
        <v>-41426</v>
      </c>
      <c r="U48" s="12">
        <v>0</v>
      </c>
      <c r="V48" s="12">
        <v>0</v>
      </c>
      <c r="W48" s="12">
        <v>0</v>
      </c>
      <c r="X48" s="12">
        <v>0</v>
      </c>
      <c r="Y48" s="12">
        <v>-100961.30000000447</v>
      </c>
      <c r="Z48" s="12">
        <v>71341</v>
      </c>
      <c r="AA48" s="12">
        <v>-4800</v>
      </c>
      <c r="AB48" s="12">
        <v>48081.061868004501</v>
      </c>
      <c r="AC48" s="12">
        <v>-16852.452554747462</v>
      </c>
      <c r="AD48" s="12">
        <v>0</v>
      </c>
      <c r="AE48" s="12">
        <v>0</v>
      </c>
      <c r="AF48" s="12">
        <v>0</v>
      </c>
      <c r="AG48" s="12">
        <v>0</v>
      </c>
      <c r="AH48" s="51">
        <f t="shared" si="1"/>
        <v>44832546.853674307</v>
      </c>
      <c r="AJ48" s="14"/>
      <c r="AK48" s="19"/>
      <c r="AN48" s="15"/>
    </row>
    <row r="49" spans="1:40" x14ac:dyDescent="0.2">
      <c r="A49" s="34">
        <v>42</v>
      </c>
      <c r="B49" s="35" t="s">
        <v>45</v>
      </c>
      <c r="C49" s="36">
        <v>0.47410000000000002</v>
      </c>
      <c r="D49" s="37">
        <v>16206.300000000001</v>
      </c>
      <c r="E49" s="37">
        <v>16797.899999999998</v>
      </c>
      <c r="F49" s="38">
        <v>106757571.10930718</v>
      </c>
      <c r="G49" s="50">
        <v>-57852.445279568434</v>
      </c>
      <c r="H49" s="12">
        <v>0</v>
      </c>
      <c r="I49" s="12">
        <v>0</v>
      </c>
      <c r="J49" s="12">
        <v>-62886</v>
      </c>
      <c r="K49" s="12">
        <v>4435</v>
      </c>
      <c r="L49" s="12">
        <v>0</v>
      </c>
      <c r="M49" s="12">
        <v>-121661</v>
      </c>
      <c r="N49" s="12">
        <v>44612</v>
      </c>
      <c r="O49" s="12">
        <v>182432</v>
      </c>
      <c r="P49" s="12">
        <v>11952</v>
      </c>
      <c r="Q49" s="12">
        <v>0</v>
      </c>
      <c r="R49" s="12">
        <v>3195744</v>
      </c>
      <c r="S49" s="12">
        <v>1227991.2522771358</v>
      </c>
      <c r="T49" s="12">
        <v>55588</v>
      </c>
      <c r="U49" s="12">
        <v>0</v>
      </c>
      <c r="V49" s="12">
        <v>0</v>
      </c>
      <c r="W49" s="12">
        <v>0</v>
      </c>
      <c r="X49" s="12">
        <v>0</v>
      </c>
      <c r="Y49" s="12">
        <v>51268.79999999702</v>
      </c>
      <c r="Z49" s="12">
        <v>6203</v>
      </c>
      <c r="AA49" s="12">
        <v>-2974</v>
      </c>
      <c r="AB49" s="12">
        <v>85802.912107497454</v>
      </c>
      <c r="AC49" s="12">
        <v>-97981.236402153969</v>
      </c>
      <c r="AD49" s="12">
        <v>0</v>
      </c>
      <c r="AE49" s="12">
        <v>0</v>
      </c>
      <c r="AF49" s="12">
        <v>0</v>
      </c>
      <c r="AG49" s="12">
        <v>0</v>
      </c>
      <c r="AH49" s="51">
        <f t="shared" si="1"/>
        <v>111280245.39201009</v>
      </c>
      <c r="AJ49" s="14"/>
      <c r="AK49" s="19"/>
      <c r="AN49" s="15"/>
    </row>
    <row r="50" spans="1:40" x14ac:dyDescent="0.2">
      <c r="A50" s="34">
        <v>43</v>
      </c>
      <c r="B50" s="35" t="s">
        <v>46</v>
      </c>
      <c r="C50" s="36">
        <v>0.42970000000000003</v>
      </c>
      <c r="D50" s="37">
        <v>48667.25</v>
      </c>
      <c r="E50" s="37">
        <v>49212.1</v>
      </c>
      <c r="F50" s="38">
        <v>359998797.24955231</v>
      </c>
      <c r="G50" s="50">
        <v>309153.6977686286</v>
      </c>
      <c r="H50" s="12">
        <v>0</v>
      </c>
      <c r="I50" s="12">
        <v>0</v>
      </c>
      <c r="J50" s="12">
        <v>-345238</v>
      </c>
      <c r="K50" s="12">
        <v>-112058</v>
      </c>
      <c r="L50" s="12">
        <v>0</v>
      </c>
      <c r="M50" s="12">
        <v>41772</v>
      </c>
      <c r="N50" s="12">
        <v>129473</v>
      </c>
      <c r="O50" s="12">
        <v>472939</v>
      </c>
      <c r="P50" s="12">
        <v>29467</v>
      </c>
      <c r="Q50" s="12">
        <v>1034211</v>
      </c>
      <c r="R50" s="12">
        <v>3210260</v>
      </c>
      <c r="S50" s="12">
        <v>3266938.9870992899</v>
      </c>
      <c r="T50" s="12">
        <v>124383</v>
      </c>
      <c r="U50" s="12">
        <v>0</v>
      </c>
      <c r="V50" s="12">
        <v>0</v>
      </c>
      <c r="W50" s="12">
        <v>0</v>
      </c>
      <c r="X50" s="12">
        <v>0</v>
      </c>
      <c r="Y50" s="12">
        <v>143623.47999995947</v>
      </c>
      <c r="Z50" s="12">
        <v>-18746</v>
      </c>
      <c r="AA50" s="12">
        <v>3326</v>
      </c>
      <c r="AB50" s="12">
        <v>-125474.66856002808</v>
      </c>
      <c r="AC50" s="12">
        <v>-260668.5627502203</v>
      </c>
      <c r="AD50" s="12">
        <v>0</v>
      </c>
      <c r="AE50" s="12">
        <v>0</v>
      </c>
      <c r="AF50" s="12">
        <v>0</v>
      </c>
      <c r="AG50" s="12">
        <v>0</v>
      </c>
      <c r="AH50" s="51">
        <f t="shared" si="1"/>
        <v>367902159.18310994</v>
      </c>
      <c r="AJ50" s="14"/>
      <c r="AK50" s="19"/>
      <c r="AN50" s="15"/>
    </row>
    <row r="51" spans="1:40" x14ac:dyDescent="0.2">
      <c r="A51" s="34">
        <v>44</v>
      </c>
      <c r="B51" s="35" t="s">
        <v>47</v>
      </c>
      <c r="C51" s="36">
        <v>0.21790000000000001</v>
      </c>
      <c r="D51" s="37">
        <v>6627.6</v>
      </c>
      <c r="E51" s="37">
        <v>6561.65</v>
      </c>
      <c r="F51" s="38">
        <v>71108401.647680968</v>
      </c>
      <c r="G51" s="50">
        <v>-103159.02578724921</v>
      </c>
      <c r="H51" s="12">
        <v>0</v>
      </c>
      <c r="I51" s="12">
        <v>0</v>
      </c>
      <c r="J51" s="12">
        <v>-108135</v>
      </c>
      <c r="K51" s="12">
        <v>20</v>
      </c>
      <c r="L51" s="12">
        <v>0</v>
      </c>
      <c r="M51" s="12">
        <v>-401</v>
      </c>
      <c r="N51" s="12">
        <v>-4030</v>
      </c>
      <c r="O51" s="12">
        <v>282269</v>
      </c>
      <c r="P51" s="12">
        <v>-8391</v>
      </c>
      <c r="Q51" s="12">
        <v>37769</v>
      </c>
      <c r="R51" s="12">
        <v>-612663</v>
      </c>
      <c r="S51" s="12">
        <v>222382.65570743382</v>
      </c>
      <c r="T51" s="12">
        <v>23491</v>
      </c>
      <c r="U51" s="12">
        <v>-1</v>
      </c>
      <c r="V51" s="12">
        <v>0</v>
      </c>
      <c r="W51" s="12">
        <v>0</v>
      </c>
      <c r="X51" s="12">
        <v>0</v>
      </c>
      <c r="Y51" s="12">
        <v>41813.20000000298</v>
      </c>
      <c r="Z51" s="12">
        <v>-11935</v>
      </c>
      <c r="AA51" s="12">
        <v>129</v>
      </c>
      <c r="AB51" s="12">
        <v>-298751.049209252</v>
      </c>
      <c r="AC51" s="12">
        <v>-17743.598775595427</v>
      </c>
      <c r="AD51" s="12">
        <v>0</v>
      </c>
      <c r="AE51" s="12">
        <v>34406</v>
      </c>
      <c r="AF51" s="12">
        <v>0</v>
      </c>
      <c r="AG51" s="12">
        <v>0</v>
      </c>
      <c r="AH51" s="51">
        <f t="shared" si="1"/>
        <v>70585471.829616308</v>
      </c>
      <c r="AJ51" s="14"/>
      <c r="AK51" s="19"/>
      <c r="AN51" s="15"/>
    </row>
    <row r="52" spans="1:40" x14ac:dyDescent="0.2">
      <c r="A52" s="34">
        <v>45</v>
      </c>
      <c r="B52" s="35" t="s">
        <v>48</v>
      </c>
      <c r="C52" s="36">
        <v>0.77449999999999997</v>
      </c>
      <c r="D52" s="37">
        <v>173.45</v>
      </c>
      <c r="E52" s="37">
        <v>194.9</v>
      </c>
      <c r="F52" s="38">
        <v>2176089.8210555119</v>
      </c>
      <c r="G52" s="50">
        <v>9946.2570943399332</v>
      </c>
      <c r="H52" s="12">
        <v>0</v>
      </c>
      <c r="I52" s="12">
        <v>0</v>
      </c>
      <c r="J52" s="12">
        <v>-1685</v>
      </c>
      <c r="K52" s="12">
        <v>0</v>
      </c>
      <c r="L52" s="12">
        <v>0</v>
      </c>
      <c r="M52" s="12">
        <v>0</v>
      </c>
      <c r="N52" s="12">
        <v>1885</v>
      </c>
      <c r="O52" s="12">
        <v>-1976</v>
      </c>
      <c r="P52" s="12">
        <v>832</v>
      </c>
      <c r="Q52" s="12">
        <v>0</v>
      </c>
      <c r="R52" s="12">
        <v>206655</v>
      </c>
      <c r="S52" s="12">
        <v>11999.834223538637</v>
      </c>
      <c r="T52" s="12">
        <v>-128</v>
      </c>
      <c r="U52" s="12">
        <v>0</v>
      </c>
      <c r="V52" s="12">
        <v>0</v>
      </c>
      <c r="W52" s="12">
        <v>0</v>
      </c>
      <c r="X52" s="12">
        <v>0</v>
      </c>
      <c r="Y52" s="12">
        <v>817.52000000001863</v>
      </c>
      <c r="Z52" s="12">
        <v>0</v>
      </c>
      <c r="AA52" s="12">
        <v>0</v>
      </c>
      <c r="AB52" s="12">
        <v>8068.0517500001006</v>
      </c>
      <c r="AC52" s="12">
        <v>-958.38992229802534</v>
      </c>
      <c r="AD52" s="12">
        <v>0</v>
      </c>
      <c r="AE52" s="12">
        <v>0</v>
      </c>
      <c r="AF52" s="12">
        <v>0</v>
      </c>
      <c r="AG52" s="12">
        <v>0</v>
      </c>
      <c r="AH52" s="51">
        <f t="shared" si="1"/>
        <v>2411546.0942010926</v>
      </c>
      <c r="AJ52" s="14"/>
      <c r="AK52" s="19"/>
      <c r="AN52" s="15"/>
    </row>
    <row r="53" spans="1:40" x14ac:dyDescent="0.2">
      <c r="A53" s="34">
        <v>46</v>
      </c>
      <c r="B53" s="35" t="s">
        <v>49</v>
      </c>
      <c r="C53" s="36">
        <v>0.38800000000000001</v>
      </c>
      <c r="D53" s="37">
        <v>5667.5</v>
      </c>
      <c r="E53" s="37">
        <v>5509.85</v>
      </c>
      <c r="F53" s="38">
        <v>43468874.449499428</v>
      </c>
      <c r="G53" s="50">
        <v>128151.42735262215</v>
      </c>
      <c r="H53" s="12">
        <v>0</v>
      </c>
      <c r="I53" s="12">
        <v>0</v>
      </c>
      <c r="J53" s="12">
        <v>-73181</v>
      </c>
      <c r="K53" s="12">
        <v>0</v>
      </c>
      <c r="L53" s="12">
        <v>0</v>
      </c>
      <c r="M53" s="12">
        <v>-3830</v>
      </c>
      <c r="N53" s="12">
        <v>37254</v>
      </c>
      <c r="O53" s="12">
        <v>-1430</v>
      </c>
      <c r="P53" s="12">
        <v>-4564</v>
      </c>
      <c r="Q53" s="12">
        <v>39747</v>
      </c>
      <c r="R53" s="12">
        <v>-1033495</v>
      </c>
      <c r="S53" s="12">
        <v>342030.56081692129</v>
      </c>
      <c r="T53" s="12">
        <v>-2300</v>
      </c>
      <c r="U53" s="12">
        <v>0</v>
      </c>
      <c r="V53" s="12">
        <v>0</v>
      </c>
      <c r="W53" s="12">
        <v>0</v>
      </c>
      <c r="X53" s="12">
        <v>0</v>
      </c>
      <c r="Y53" s="12">
        <v>-74973.359999999404</v>
      </c>
      <c r="Z53" s="12">
        <v>-15861</v>
      </c>
      <c r="AA53" s="12">
        <v>-3080</v>
      </c>
      <c r="AB53" s="12">
        <v>8299.7637659981847</v>
      </c>
      <c r="AC53" s="12">
        <v>-27290.708264656365</v>
      </c>
      <c r="AD53" s="12">
        <v>0</v>
      </c>
      <c r="AE53" s="12">
        <v>0</v>
      </c>
      <c r="AF53" s="12">
        <v>0</v>
      </c>
      <c r="AG53" s="12">
        <v>0</v>
      </c>
      <c r="AH53" s="51">
        <f t="shared" si="1"/>
        <v>42784352.133170314</v>
      </c>
      <c r="AJ53" s="14"/>
      <c r="AK53" s="19"/>
      <c r="AN53" s="15"/>
    </row>
    <row r="54" spans="1:40" x14ac:dyDescent="0.2">
      <c r="A54" s="34">
        <v>47</v>
      </c>
      <c r="B54" s="35" t="s">
        <v>50</v>
      </c>
      <c r="C54" s="36">
        <v>0.53310000000000002</v>
      </c>
      <c r="D54" s="37">
        <v>9852.4</v>
      </c>
      <c r="E54" s="37">
        <v>10248.799999999999</v>
      </c>
      <c r="F54" s="38">
        <v>60587048.180907257</v>
      </c>
      <c r="G54" s="50">
        <v>116584.34043650329</v>
      </c>
      <c r="H54" s="12">
        <v>0</v>
      </c>
      <c r="I54" s="12">
        <v>0</v>
      </c>
      <c r="J54" s="12">
        <v>-24426</v>
      </c>
      <c r="K54" s="12">
        <v>0</v>
      </c>
      <c r="L54" s="12">
        <v>0</v>
      </c>
      <c r="M54" s="12">
        <v>-3133</v>
      </c>
      <c r="N54" s="12">
        <v>0</v>
      </c>
      <c r="O54" s="12">
        <v>150786</v>
      </c>
      <c r="P54" s="12">
        <v>13841</v>
      </c>
      <c r="Q54" s="12">
        <v>80861</v>
      </c>
      <c r="R54" s="12">
        <v>1942213</v>
      </c>
      <c r="S54" s="12">
        <v>868205.58591203392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53314</v>
      </c>
      <c r="AA54" s="12">
        <v>0</v>
      </c>
      <c r="AB54" s="12">
        <v>218125.05662430078</v>
      </c>
      <c r="AC54" s="12">
        <v>-69273.844125263393</v>
      </c>
      <c r="AD54" s="12">
        <v>0</v>
      </c>
      <c r="AE54" s="12">
        <v>0</v>
      </c>
      <c r="AF54" s="12">
        <v>0</v>
      </c>
      <c r="AG54" s="12">
        <v>0</v>
      </c>
      <c r="AH54" s="51">
        <f t="shared" si="1"/>
        <v>63934145.319754831</v>
      </c>
      <c r="AJ54" s="14"/>
      <c r="AK54" s="19"/>
      <c r="AN54" s="15"/>
    </row>
    <row r="55" spans="1:40" x14ac:dyDescent="0.2">
      <c r="A55" s="34">
        <v>48</v>
      </c>
      <c r="B55" s="35" t="s">
        <v>51</v>
      </c>
      <c r="C55" s="36">
        <v>0.3805</v>
      </c>
      <c r="D55" s="37">
        <v>4380.8</v>
      </c>
      <c r="E55" s="37">
        <v>4364.3999999999996</v>
      </c>
      <c r="F55" s="38">
        <v>33099518.555557132</v>
      </c>
      <c r="G55" s="50">
        <v>173597.40420857817</v>
      </c>
      <c r="H55" s="12">
        <v>0</v>
      </c>
      <c r="I55" s="12">
        <v>0</v>
      </c>
      <c r="J55" s="12">
        <v>-60189</v>
      </c>
      <c r="K55" s="12">
        <v>0</v>
      </c>
      <c r="L55" s="12">
        <v>0</v>
      </c>
      <c r="M55" s="12">
        <v>-21814</v>
      </c>
      <c r="N55" s="12">
        <v>22480</v>
      </c>
      <c r="O55" s="12">
        <v>24240</v>
      </c>
      <c r="P55" s="12">
        <v>-7025</v>
      </c>
      <c r="Q55" s="12">
        <v>-43328</v>
      </c>
      <c r="R55" s="12">
        <v>-111942</v>
      </c>
      <c r="S55" s="12">
        <v>269889.23191602528</v>
      </c>
      <c r="T55" s="12">
        <v>-3297</v>
      </c>
      <c r="U55" s="12">
        <v>0</v>
      </c>
      <c r="V55" s="12">
        <v>0</v>
      </c>
      <c r="W55" s="12">
        <v>0</v>
      </c>
      <c r="X55" s="12">
        <v>0</v>
      </c>
      <c r="Y55" s="12">
        <v>-18538.079999998212</v>
      </c>
      <c r="Z55" s="12">
        <v>-12954</v>
      </c>
      <c r="AA55" s="12">
        <v>3691</v>
      </c>
      <c r="AB55" s="12">
        <v>239157.88331399858</v>
      </c>
      <c r="AC55" s="12">
        <v>-21534.243701435626</v>
      </c>
      <c r="AD55" s="12">
        <v>0</v>
      </c>
      <c r="AE55" s="12">
        <v>0</v>
      </c>
      <c r="AF55" s="12">
        <v>0</v>
      </c>
      <c r="AG55" s="12">
        <v>0</v>
      </c>
      <c r="AH55" s="51">
        <f t="shared" si="1"/>
        <v>33531952.7512943</v>
      </c>
      <c r="AJ55" s="14"/>
      <c r="AK55" s="19"/>
      <c r="AN55" s="15"/>
    </row>
    <row r="56" spans="1:40" x14ac:dyDescent="0.2">
      <c r="A56" s="34">
        <v>49</v>
      </c>
      <c r="B56" s="35" t="s">
        <v>52</v>
      </c>
      <c r="C56" s="36">
        <v>0.40749999999999997</v>
      </c>
      <c r="D56" s="37">
        <v>810.95</v>
      </c>
      <c r="E56" s="37">
        <v>781.4</v>
      </c>
      <c r="F56" s="38">
        <v>8186436.9345284579</v>
      </c>
      <c r="G56" s="50">
        <v>-44259.865238317288</v>
      </c>
      <c r="H56" s="12">
        <v>0</v>
      </c>
      <c r="I56" s="12">
        <v>0</v>
      </c>
      <c r="J56" s="12">
        <v>4428</v>
      </c>
      <c r="K56" s="12">
        <v>0</v>
      </c>
      <c r="L56" s="12">
        <v>0</v>
      </c>
      <c r="M56" s="12">
        <v>-10989</v>
      </c>
      <c r="N56" s="12">
        <v>8264</v>
      </c>
      <c r="O56" s="12">
        <v>5190</v>
      </c>
      <c r="P56" s="12">
        <v>-125</v>
      </c>
      <c r="Q56" s="12">
        <v>0</v>
      </c>
      <c r="R56" s="12">
        <v>-230500</v>
      </c>
      <c r="S56" s="12">
        <v>46609.739345420152</v>
      </c>
      <c r="T56" s="12">
        <v>3931</v>
      </c>
      <c r="U56" s="12">
        <v>0</v>
      </c>
      <c r="V56" s="12">
        <v>0</v>
      </c>
      <c r="W56" s="12">
        <v>0</v>
      </c>
      <c r="X56" s="12">
        <v>0</v>
      </c>
      <c r="Y56" s="12">
        <v>2262.4799999995157</v>
      </c>
      <c r="Z56" s="12">
        <v>-21549</v>
      </c>
      <c r="AA56" s="12">
        <v>-332</v>
      </c>
      <c r="AB56" s="12">
        <v>-3827.0952562503517</v>
      </c>
      <c r="AC56" s="12">
        <v>-3718.4421944906935</v>
      </c>
      <c r="AD56" s="12">
        <v>0</v>
      </c>
      <c r="AE56" s="12">
        <v>0</v>
      </c>
      <c r="AF56" s="12">
        <v>0</v>
      </c>
      <c r="AG56" s="12">
        <v>0</v>
      </c>
      <c r="AH56" s="51">
        <f t="shared" si="1"/>
        <v>7941821.7511848193</v>
      </c>
      <c r="AJ56" s="14"/>
      <c r="AK56" s="19"/>
      <c r="AN56" s="15"/>
    </row>
    <row r="57" spans="1:40" x14ac:dyDescent="0.2">
      <c r="A57" s="34">
        <v>50</v>
      </c>
      <c r="B57" s="35" t="s">
        <v>53</v>
      </c>
      <c r="C57" s="36">
        <v>0.30630000000000002</v>
      </c>
      <c r="D57" s="37">
        <v>1952.3999999999999</v>
      </c>
      <c r="E57" s="37">
        <v>2103.1</v>
      </c>
      <c r="F57" s="38">
        <v>17360996.767696388</v>
      </c>
      <c r="G57" s="50">
        <v>46490.8838833794</v>
      </c>
      <c r="H57" s="12">
        <v>0</v>
      </c>
      <c r="I57" s="12">
        <v>0</v>
      </c>
      <c r="J57" s="12">
        <v>-28514</v>
      </c>
      <c r="K57" s="12">
        <v>-0.48000000417232513</v>
      </c>
      <c r="L57" s="12">
        <v>0</v>
      </c>
      <c r="M57" s="12">
        <v>-12330</v>
      </c>
      <c r="N57" s="12">
        <v>-2129</v>
      </c>
      <c r="O57" s="12">
        <v>1621</v>
      </c>
      <c r="P57" s="12">
        <v>5069</v>
      </c>
      <c r="Q57" s="12">
        <v>-1155</v>
      </c>
      <c r="R57" s="12">
        <v>1131673</v>
      </c>
      <c r="S57" s="12">
        <v>98559.981894344091</v>
      </c>
      <c r="T57" s="12">
        <v>-37859</v>
      </c>
      <c r="U57" s="12">
        <v>0</v>
      </c>
      <c r="V57" s="12">
        <v>0</v>
      </c>
      <c r="W57" s="12">
        <v>0</v>
      </c>
      <c r="X57" s="12">
        <v>0</v>
      </c>
      <c r="Y57" s="12">
        <v>-3366.2199999988079</v>
      </c>
      <c r="Z57" s="12">
        <v>0</v>
      </c>
      <c r="AA57" s="12">
        <v>0</v>
      </c>
      <c r="AB57" s="12">
        <v>0</v>
      </c>
      <c r="AC57" s="12">
        <v>-7864.5938309431076</v>
      </c>
      <c r="AD57" s="12">
        <v>0</v>
      </c>
      <c r="AE57" s="12">
        <v>0</v>
      </c>
      <c r="AF57" s="12">
        <v>0</v>
      </c>
      <c r="AG57" s="12">
        <v>0</v>
      </c>
      <c r="AH57" s="51">
        <f t="shared" si="1"/>
        <v>18551192.339643165</v>
      </c>
      <c r="AJ57" s="14"/>
      <c r="AK57" s="19"/>
      <c r="AN57" s="15"/>
    </row>
    <row r="58" spans="1:40" x14ac:dyDescent="0.2">
      <c r="A58" s="34">
        <v>51</v>
      </c>
      <c r="B58" s="35" t="s">
        <v>54</v>
      </c>
      <c r="C58" s="36">
        <v>0.8</v>
      </c>
      <c r="D58" s="37">
        <v>868.65</v>
      </c>
      <c r="E58" s="37">
        <v>985.80000000000007</v>
      </c>
      <c r="F58" s="38">
        <v>4311297.533013735</v>
      </c>
      <c r="G58" s="50">
        <v>-127822.61720279977</v>
      </c>
      <c r="H58" s="12">
        <v>0</v>
      </c>
      <c r="I58" s="12">
        <v>0</v>
      </c>
      <c r="J58" s="12">
        <v>-7474</v>
      </c>
      <c r="K58" s="12">
        <v>0</v>
      </c>
      <c r="L58" s="12">
        <v>0</v>
      </c>
      <c r="M58" s="12">
        <v>0</v>
      </c>
      <c r="N58" s="12">
        <v>202</v>
      </c>
      <c r="O58" s="12">
        <v>7592</v>
      </c>
      <c r="P58" s="12">
        <v>2231</v>
      </c>
      <c r="Q58" s="12">
        <v>334</v>
      </c>
      <c r="R58" s="12">
        <v>294635.00000000093</v>
      </c>
      <c r="S58" s="12">
        <v>128899.57090453897</v>
      </c>
      <c r="T58" s="12">
        <v>-30</v>
      </c>
      <c r="U58" s="12">
        <v>0</v>
      </c>
      <c r="V58" s="12">
        <v>0</v>
      </c>
      <c r="W58" s="12">
        <v>0</v>
      </c>
      <c r="X58" s="12">
        <v>0</v>
      </c>
      <c r="Y58" s="12">
        <v>-7044.839999999851</v>
      </c>
      <c r="Z58" s="12">
        <v>13470</v>
      </c>
      <c r="AA58" s="12">
        <v>-1940</v>
      </c>
      <c r="AB58" s="12">
        <v>-9987.7050000000745</v>
      </c>
      <c r="AC58" s="12">
        <v>-10285.133741464466</v>
      </c>
      <c r="AD58" s="12">
        <v>0</v>
      </c>
      <c r="AE58" s="12">
        <v>0</v>
      </c>
      <c r="AF58" s="12">
        <v>0</v>
      </c>
      <c r="AG58" s="12">
        <v>0</v>
      </c>
      <c r="AH58" s="51">
        <f t="shared" si="1"/>
        <v>4594076.8079740107</v>
      </c>
      <c r="AJ58" s="14"/>
      <c r="AK58" s="19"/>
      <c r="AN58" s="15"/>
    </row>
    <row r="59" spans="1:40" x14ac:dyDescent="0.2">
      <c r="A59" s="34">
        <v>52</v>
      </c>
      <c r="B59" s="35" t="s">
        <v>55</v>
      </c>
      <c r="C59" s="36">
        <v>0.1714</v>
      </c>
      <c r="D59" s="37">
        <v>2727.2</v>
      </c>
      <c r="E59" s="37">
        <v>2694.4</v>
      </c>
      <c r="F59" s="38">
        <v>32178555.242718779</v>
      </c>
      <c r="G59" s="50">
        <v>-18752.784785039723</v>
      </c>
      <c r="H59" s="12">
        <v>0</v>
      </c>
      <c r="I59" s="12">
        <v>0</v>
      </c>
      <c r="J59" s="12">
        <v>-55734</v>
      </c>
      <c r="K59" s="12">
        <v>0</v>
      </c>
      <c r="L59" s="12">
        <v>0</v>
      </c>
      <c r="M59" s="12">
        <v>-40730</v>
      </c>
      <c r="N59" s="12">
        <v>-10678</v>
      </c>
      <c r="O59" s="12">
        <v>0</v>
      </c>
      <c r="P59" s="12">
        <v>276</v>
      </c>
      <c r="Q59" s="12">
        <v>-1380</v>
      </c>
      <c r="R59" s="12">
        <v>-351750.99999999627</v>
      </c>
      <c r="S59" s="12">
        <v>76922.998959016055</v>
      </c>
      <c r="T59" s="12">
        <v>9070</v>
      </c>
      <c r="U59" s="12">
        <v>0</v>
      </c>
      <c r="V59" s="12">
        <v>0</v>
      </c>
      <c r="W59" s="12">
        <v>0</v>
      </c>
      <c r="X59" s="12">
        <v>0</v>
      </c>
      <c r="Y59" s="12">
        <v>-49892.040000002831</v>
      </c>
      <c r="Z59" s="12">
        <v>23008</v>
      </c>
      <c r="AA59" s="12">
        <v>-209</v>
      </c>
      <c r="AB59" s="12">
        <v>11554.151691000909</v>
      </c>
      <c r="AC59" s="12">
        <v>-6137.8062161542475</v>
      </c>
      <c r="AD59" s="12">
        <v>0</v>
      </c>
      <c r="AE59" s="12">
        <v>0</v>
      </c>
      <c r="AF59" s="12">
        <v>0</v>
      </c>
      <c r="AG59" s="12">
        <v>0</v>
      </c>
      <c r="AH59" s="51">
        <f t="shared" si="1"/>
        <v>31764121.762367602</v>
      </c>
      <c r="AJ59" s="14"/>
      <c r="AK59" s="19"/>
      <c r="AN59" s="15"/>
    </row>
    <row r="60" spans="1:40" x14ac:dyDescent="0.2">
      <c r="A60" s="34">
        <v>53</v>
      </c>
      <c r="B60" s="35" t="s">
        <v>56</v>
      </c>
      <c r="C60" s="36">
        <v>0.54500000000000004</v>
      </c>
      <c r="D60" s="37">
        <v>84064.4</v>
      </c>
      <c r="E60" s="37">
        <v>81997.5</v>
      </c>
      <c r="F60" s="38">
        <v>499953503.31021118</v>
      </c>
      <c r="G60" s="50">
        <v>289893.0240572691</v>
      </c>
      <c r="H60" s="12">
        <v>0</v>
      </c>
      <c r="I60" s="12">
        <v>0</v>
      </c>
      <c r="J60" s="12">
        <v>-356658</v>
      </c>
      <c r="K60" s="12">
        <v>-164103</v>
      </c>
      <c r="L60" s="12">
        <v>0</v>
      </c>
      <c r="M60" s="12">
        <v>214830</v>
      </c>
      <c r="N60" s="12">
        <v>171678</v>
      </c>
      <c r="O60" s="12">
        <v>213108</v>
      </c>
      <c r="P60" s="12">
        <v>-34173</v>
      </c>
      <c r="Q60" s="12">
        <v>-368687</v>
      </c>
      <c r="R60" s="12">
        <v>-9919557</v>
      </c>
      <c r="S60" s="12">
        <v>6627332.5241346955</v>
      </c>
      <c r="T60" s="12">
        <v>127695</v>
      </c>
      <c r="U60" s="12">
        <v>0</v>
      </c>
      <c r="V60" s="12">
        <v>0</v>
      </c>
      <c r="W60" s="12">
        <v>52000</v>
      </c>
      <c r="X60" s="12">
        <v>0</v>
      </c>
      <c r="Y60" s="12">
        <v>-322980.68000000715</v>
      </c>
      <c r="Z60" s="12">
        <v>-32233</v>
      </c>
      <c r="AA60" s="12">
        <v>7771</v>
      </c>
      <c r="AB60" s="12">
        <v>188923.57575005293</v>
      </c>
      <c r="AC60" s="12">
        <v>-528795.07016718388</v>
      </c>
      <c r="AD60" s="12">
        <v>0</v>
      </c>
      <c r="AE60" s="12">
        <v>0</v>
      </c>
      <c r="AF60" s="12">
        <v>0</v>
      </c>
      <c r="AG60" s="12">
        <v>0</v>
      </c>
      <c r="AH60" s="51">
        <f t="shared" si="1"/>
        <v>496119547.68398601</v>
      </c>
      <c r="AJ60" s="14"/>
      <c r="AK60" s="19"/>
      <c r="AN60" s="15"/>
    </row>
    <row r="61" spans="1:40" x14ac:dyDescent="0.2">
      <c r="A61" s="34">
        <v>54</v>
      </c>
      <c r="B61" s="35" t="s">
        <v>57</v>
      </c>
      <c r="C61" s="36">
        <v>0.52629999999999999</v>
      </c>
      <c r="D61" s="37">
        <v>5021.7</v>
      </c>
      <c r="E61" s="37">
        <v>4863.45</v>
      </c>
      <c r="F61" s="38">
        <v>33174135.105525859</v>
      </c>
      <c r="G61" s="50">
        <v>239542.01029161736</v>
      </c>
      <c r="H61" s="12">
        <v>0</v>
      </c>
      <c r="I61" s="12">
        <v>0</v>
      </c>
      <c r="J61" s="12">
        <v>-61954</v>
      </c>
      <c r="K61" s="12">
        <v>0</v>
      </c>
      <c r="L61" s="12">
        <v>0</v>
      </c>
      <c r="M61" s="12">
        <v>7991</v>
      </c>
      <c r="N61" s="12">
        <v>27367</v>
      </c>
      <c r="O61" s="12">
        <v>15491</v>
      </c>
      <c r="P61" s="12">
        <v>-12605</v>
      </c>
      <c r="Q61" s="12">
        <v>23665</v>
      </c>
      <c r="R61" s="12">
        <v>-834754</v>
      </c>
      <c r="S61" s="12">
        <v>415302.25750684738</v>
      </c>
      <c r="T61" s="12">
        <v>-38753</v>
      </c>
      <c r="U61" s="12">
        <v>-1</v>
      </c>
      <c r="V61" s="12">
        <v>0</v>
      </c>
      <c r="W61" s="12">
        <v>0</v>
      </c>
      <c r="X61" s="12">
        <v>0</v>
      </c>
      <c r="Y61" s="12">
        <v>-16308.60000000149</v>
      </c>
      <c r="Z61" s="12">
        <v>-3489</v>
      </c>
      <c r="AA61" s="12">
        <v>0</v>
      </c>
      <c r="AB61" s="12">
        <v>229658.63524319977</v>
      </c>
      <c r="AC61" s="12">
        <v>-33137.090887684375</v>
      </c>
      <c r="AD61" s="12">
        <v>0</v>
      </c>
      <c r="AE61" s="12">
        <v>0</v>
      </c>
      <c r="AF61" s="12">
        <v>0</v>
      </c>
      <c r="AG61" s="12">
        <v>0</v>
      </c>
      <c r="AH61" s="51">
        <f t="shared" si="1"/>
        <v>33132150.317679837</v>
      </c>
      <c r="AJ61" s="14"/>
      <c r="AK61" s="19"/>
      <c r="AN61" s="15"/>
    </row>
    <row r="62" spans="1:40" x14ac:dyDescent="0.2">
      <c r="A62" s="34">
        <v>55</v>
      </c>
      <c r="B62" s="35" t="s">
        <v>58</v>
      </c>
      <c r="C62" s="36">
        <v>0.26040000000000002</v>
      </c>
      <c r="D62" s="37">
        <v>1549.6</v>
      </c>
      <c r="E62" s="37">
        <v>1421.45</v>
      </c>
      <c r="F62" s="38">
        <v>16497185.054892479</v>
      </c>
      <c r="G62" s="50">
        <v>22215.574934491888</v>
      </c>
      <c r="H62" s="12">
        <v>0</v>
      </c>
      <c r="I62" s="12">
        <v>0</v>
      </c>
      <c r="J62" s="12">
        <v>-44220</v>
      </c>
      <c r="K62" s="12">
        <v>0</v>
      </c>
      <c r="L62" s="12">
        <v>0</v>
      </c>
      <c r="M62" s="12">
        <v>0</v>
      </c>
      <c r="N62" s="12">
        <v>14098</v>
      </c>
      <c r="O62" s="12">
        <v>-19005</v>
      </c>
      <c r="P62" s="12">
        <v>-10995</v>
      </c>
      <c r="Q62" s="12">
        <v>-36949</v>
      </c>
      <c r="R62" s="12">
        <v>-1133895</v>
      </c>
      <c r="S62" s="12">
        <v>62120.796921666712</v>
      </c>
      <c r="T62" s="12">
        <v>34080</v>
      </c>
      <c r="U62" s="12">
        <v>-1</v>
      </c>
      <c r="V62" s="12">
        <v>0</v>
      </c>
      <c r="W62" s="12">
        <v>0</v>
      </c>
      <c r="X62" s="12">
        <v>0</v>
      </c>
      <c r="Y62" s="12">
        <v>-10272.239999998361</v>
      </c>
      <c r="Z62" s="12">
        <v>-13119</v>
      </c>
      <c r="AA62" s="12">
        <v>-2532</v>
      </c>
      <c r="AB62" s="12">
        <v>25018.079399999231</v>
      </c>
      <c r="AC62" s="12">
        <v>-4956.6126677654684</v>
      </c>
      <c r="AD62" s="12">
        <v>0</v>
      </c>
      <c r="AE62" s="12">
        <v>0</v>
      </c>
      <c r="AF62" s="12">
        <v>0</v>
      </c>
      <c r="AG62" s="12">
        <v>0</v>
      </c>
      <c r="AH62" s="51">
        <f t="shared" si="1"/>
        <v>15378772.653480873</v>
      </c>
      <c r="AJ62" s="14"/>
      <c r="AK62" s="19"/>
      <c r="AN62" s="15"/>
    </row>
    <row r="63" spans="1:40" x14ac:dyDescent="0.2">
      <c r="A63" s="34">
        <v>56</v>
      </c>
      <c r="B63" s="35" t="s">
        <v>59</v>
      </c>
      <c r="C63" s="36">
        <v>0.46239999999999998</v>
      </c>
      <c r="D63" s="37">
        <v>1583.7</v>
      </c>
      <c r="E63" s="37">
        <v>1641.6</v>
      </c>
      <c r="F63" s="38">
        <v>11506929.844259381</v>
      </c>
      <c r="G63" s="50">
        <v>96458.724146001041</v>
      </c>
      <c r="H63" s="12">
        <v>0</v>
      </c>
      <c r="I63" s="12">
        <v>0</v>
      </c>
      <c r="J63" s="12">
        <v>-16071</v>
      </c>
      <c r="K63" s="12">
        <v>0</v>
      </c>
      <c r="L63" s="12">
        <v>0</v>
      </c>
      <c r="M63" s="12">
        <v>-4208</v>
      </c>
      <c r="N63" s="12">
        <v>9490</v>
      </c>
      <c r="O63" s="12">
        <v>24488</v>
      </c>
      <c r="P63" s="12">
        <v>1895</v>
      </c>
      <c r="Q63" s="12">
        <v>-56400</v>
      </c>
      <c r="R63" s="12">
        <v>330716</v>
      </c>
      <c r="S63" s="12">
        <v>138637.54585899599</v>
      </c>
      <c r="T63" s="12">
        <v>4322</v>
      </c>
      <c r="U63" s="12">
        <v>1</v>
      </c>
      <c r="V63" s="12">
        <v>0</v>
      </c>
      <c r="W63" s="12">
        <v>0</v>
      </c>
      <c r="X63" s="12">
        <v>0</v>
      </c>
      <c r="Y63" s="12">
        <v>-30898.120000001043</v>
      </c>
      <c r="Z63" s="12">
        <v>8054</v>
      </c>
      <c r="AA63" s="12">
        <v>-89</v>
      </c>
      <c r="AB63" s="12">
        <v>11844.956927999854</v>
      </c>
      <c r="AC63" s="12">
        <v>-11062.76901342161</v>
      </c>
      <c r="AD63" s="12">
        <v>0</v>
      </c>
      <c r="AE63" s="12">
        <v>0</v>
      </c>
      <c r="AF63" s="12">
        <v>0</v>
      </c>
      <c r="AG63" s="12">
        <v>0</v>
      </c>
      <c r="AH63" s="51">
        <f t="shared" si="1"/>
        <v>12014108.182178956</v>
      </c>
      <c r="AJ63" s="14"/>
      <c r="AK63" s="19"/>
      <c r="AN63" s="15"/>
    </row>
    <row r="64" spans="1:40" x14ac:dyDescent="0.2">
      <c r="A64" s="34">
        <v>57</v>
      </c>
      <c r="B64" s="35" t="s">
        <v>60</v>
      </c>
      <c r="C64" s="36">
        <v>0.54530000000000001</v>
      </c>
      <c r="D64" s="37">
        <v>820.1</v>
      </c>
      <c r="E64" s="37">
        <v>863.2</v>
      </c>
      <c r="F64" s="38">
        <v>6152766.2895249948</v>
      </c>
      <c r="G64" s="50">
        <v>-4079.5437059970573</v>
      </c>
      <c r="H64" s="12">
        <v>0</v>
      </c>
      <c r="I64" s="12">
        <v>0</v>
      </c>
      <c r="J64" s="12">
        <v>-13593</v>
      </c>
      <c r="K64" s="12">
        <v>0</v>
      </c>
      <c r="L64" s="12">
        <v>0</v>
      </c>
      <c r="M64" s="12">
        <v>-314</v>
      </c>
      <c r="N64" s="12">
        <v>-1850</v>
      </c>
      <c r="O64" s="12">
        <v>-1858</v>
      </c>
      <c r="P64" s="12">
        <v>-1680</v>
      </c>
      <c r="Q64" s="12">
        <v>-757</v>
      </c>
      <c r="R64" s="12">
        <v>245210</v>
      </c>
      <c r="S64" s="12">
        <v>77046.85448551923</v>
      </c>
      <c r="T64" s="12">
        <v>-445</v>
      </c>
      <c r="U64" s="12">
        <v>0</v>
      </c>
      <c r="V64" s="12">
        <v>0</v>
      </c>
      <c r="W64" s="12">
        <v>0</v>
      </c>
      <c r="X64" s="12">
        <v>0</v>
      </c>
      <c r="Y64" s="12">
        <v>4203.980000000447</v>
      </c>
      <c r="Z64" s="12">
        <v>-1988</v>
      </c>
      <c r="AA64" s="12">
        <v>2</v>
      </c>
      <c r="AB64" s="12">
        <v>39198.898095499724</v>
      </c>
      <c r="AC64" s="12">
        <v>-6146.8403578996658</v>
      </c>
      <c r="AD64" s="12">
        <v>0</v>
      </c>
      <c r="AE64" s="12">
        <v>0</v>
      </c>
      <c r="AF64" s="12">
        <v>0</v>
      </c>
      <c r="AG64" s="12">
        <v>0</v>
      </c>
      <c r="AH64" s="51">
        <f t="shared" si="1"/>
        <v>6485716.6380421175</v>
      </c>
      <c r="AJ64" s="14"/>
      <c r="AK64" s="19"/>
      <c r="AN64" s="15"/>
    </row>
    <row r="65" spans="1:40" x14ac:dyDescent="0.2">
      <c r="A65" s="34">
        <v>58</v>
      </c>
      <c r="B65" s="35" t="s">
        <v>61</v>
      </c>
      <c r="C65" s="36">
        <v>0.40500000000000003</v>
      </c>
      <c r="D65" s="37">
        <v>4079.9</v>
      </c>
      <c r="E65" s="37">
        <v>3627.85</v>
      </c>
      <c r="F65" s="38">
        <v>33927812.107337497</v>
      </c>
      <c r="G65" s="50">
        <v>-120423.79626476765</v>
      </c>
      <c r="H65" s="12">
        <v>0</v>
      </c>
      <c r="I65" s="12">
        <v>0</v>
      </c>
      <c r="J65" s="12">
        <v>-66702</v>
      </c>
      <c r="K65" s="12">
        <v>0</v>
      </c>
      <c r="L65" s="12">
        <v>0</v>
      </c>
      <c r="M65" s="12">
        <v>-48286</v>
      </c>
      <c r="N65" s="12">
        <v>73130</v>
      </c>
      <c r="O65" s="12">
        <v>-2085</v>
      </c>
      <c r="P65" s="12">
        <v>4641</v>
      </c>
      <c r="Q65" s="12">
        <v>1982</v>
      </c>
      <c r="R65" s="12">
        <v>-3139261</v>
      </c>
      <c r="S65" s="12">
        <v>224402.65994571894</v>
      </c>
      <c r="T65" s="12">
        <v>35368</v>
      </c>
      <c r="U65" s="12">
        <v>0</v>
      </c>
      <c r="V65" s="12">
        <v>0</v>
      </c>
      <c r="W65" s="12">
        <v>-52000</v>
      </c>
      <c r="X65" s="12">
        <v>0</v>
      </c>
      <c r="Y65" s="12">
        <v>-1893.0999999977648</v>
      </c>
      <c r="Z65" s="12">
        <v>35413</v>
      </c>
      <c r="AA65" s="12">
        <v>1504</v>
      </c>
      <c r="AB65" s="12">
        <v>-9519.335980001837</v>
      </c>
      <c r="AC65" s="12">
        <v>-17905.03060984239</v>
      </c>
      <c r="AD65" s="12">
        <v>0</v>
      </c>
      <c r="AE65" s="12">
        <v>0</v>
      </c>
      <c r="AF65" s="12">
        <v>0</v>
      </c>
      <c r="AG65" s="12">
        <v>0</v>
      </c>
      <c r="AH65" s="51">
        <f t="shared" si="1"/>
        <v>30846177.504428606</v>
      </c>
      <c r="AJ65" s="14"/>
      <c r="AK65" s="19"/>
      <c r="AN65" s="15"/>
    </row>
    <row r="66" spans="1:40" x14ac:dyDescent="0.2">
      <c r="A66" s="34">
        <v>59</v>
      </c>
      <c r="B66" s="35" t="s">
        <v>62</v>
      </c>
      <c r="C66" s="36">
        <v>0.63239999999999996</v>
      </c>
      <c r="D66" s="37">
        <v>1066.05</v>
      </c>
      <c r="E66" s="37">
        <v>1251.55</v>
      </c>
      <c r="F66" s="38">
        <v>7267585.0426209522</v>
      </c>
      <c r="G66" s="50">
        <v>-91801.769602579996</v>
      </c>
      <c r="H66" s="12">
        <v>-9990</v>
      </c>
      <c r="I66" s="12">
        <v>0</v>
      </c>
      <c r="J66" s="12">
        <v>-12363</v>
      </c>
      <c r="K66" s="12">
        <v>203</v>
      </c>
      <c r="L66" s="12">
        <v>0</v>
      </c>
      <c r="M66" s="12">
        <v>-46</v>
      </c>
      <c r="N66" s="12">
        <v>2342</v>
      </c>
      <c r="O66" s="12">
        <v>0</v>
      </c>
      <c r="P66" s="12">
        <v>6904</v>
      </c>
      <c r="Q66" s="12">
        <v>-3061</v>
      </c>
      <c r="R66" s="12">
        <v>787711</v>
      </c>
      <c r="S66" s="12">
        <v>100625.89126690011</v>
      </c>
      <c r="T66" s="12">
        <v>805</v>
      </c>
      <c r="U66" s="12">
        <v>0</v>
      </c>
      <c r="V66" s="12">
        <v>0</v>
      </c>
      <c r="W66" s="12">
        <v>0</v>
      </c>
      <c r="X66" s="12">
        <v>0</v>
      </c>
      <c r="Y66" s="12">
        <v>12001</v>
      </c>
      <c r="Z66" s="12">
        <v>31518</v>
      </c>
      <c r="AA66" s="12">
        <v>0</v>
      </c>
      <c r="AB66" s="12">
        <v>-16621.717736000195</v>
      </c>
      <c r="AC66" s="12">
        <v>-8029.0207205088809</v>
      </c>
      <c r="AD66" s="12">
        <v>0</v>
      </c>
      <c r="AE66" s="12">
        <v>36271</v>
      </c>
      <c r="AF66" s="12">
        <v>0</v>
      </c>
      <c r="AG66" s="12">
        <v>0</v>
      </c>
      <c r="AH66" s="51">
        <f t="shared" si="1"/>
        <v>8104053.4258287633</v>
      </c>
      <c r="AJ66" s="14"/>
      <c r="AK66" s="19"/>
      <c r="AN66" s="15"/>
    </row>
    <row r="67" spans="1:40" x14ac:dyDescent="0.2">
      <c r="A67" s="34">
        <v>60</v>
      </c>
      <c r="B67" s="35" t="s">
        <v>63</v>
      </c>
      <c r="C67" s="36">
        <v>0.4214</v>
      </c>
      <c r="D67" s="37">
        <v>9641.9</v>
      </c>
      <c r="E67" s="37">
        <v>9524.2000000000007</v>
      </c>
      <c r="F67" s="38">
        <v>70852624.09107919</v>
      </c>
      <c r="G67" s="50">
        <v>172975.31666696072</v>
      </c>
      <c r="H67" s="12">
        <v>0</v>
      </c>
      <c r="I67" s="12">
        <v>0</v>
      </c>
      <c r="J67" s="12">
        <v>-95133</v>
      </c>
      <c r="K67" s="12">
        <v>-38478</v>
      </c>
      <c r="L67" s="12">
        <v>0</v>
      </c>
      <c r="M67" s="12">
        <v>46183</v>
      </c>
      <c r="N67" s="12">
        <v>21582</v>
      </c>
      <c r="O67" s="12">
        <v>0</v>
      </c>
      <c r="P67" s="12">
        <v>-6633</v>
      </c>
      <c r="Q67" s="12">
        <v>37577</v>
      </c>
      <c r="R67" s="12">
        <v>-722972</v>
      </c>
      <c r="S67" s="12">
        <v>701412.73943215609</v>
      </c>
      <c r="T67" s="12">
        <v>20738</v>
      </c>
      <c r="U67" s="12">
        <v>0</v>
      </c>
      <c r="V67" s="12">
        <v>0</v>
      </c>
      <c r="W67" s="12">
        <v>0</v>
      </c>
      <c r="X67" s="12">
        <v>0</v>
      </c>
      <c r="Y67" s="12">
        <v>2638.9000000059605</v>
      </c>
      <c r="Z67" s="12">
        <v>-26976</v>
      </c>
      <c r="AA67" s="12">
        <v>47</v>
      </c>
      <c r="AB67" s="12">
        <v>-14414.430360004306</v>
      </c>
      <c r="AC67" s="12">
        <v>-55966.041676476598</v>
      </c>
      <c r="AD67" s="12">
        <v>0</v>
      </c>
      <c r="AE67" s="12">
        <v>0</v>
      </c>
      <c r="AF67" s="12">
        <v>0</v>
      </c>
      <c r="AG67" s="12">
        <v>0</v>
      </c>
      <c r="AH67" s="51">
        <f t="shared" si="1"/>
        <v>70895205.575141832</v>
      </c>
      <c r="AJ67" s="14"/>
      <c r="AK67" s="19"/>
      <c r="AN67" s="15"/>
    </row>
    <row r="68" spans="1:40" x14ac:dyDescent="0.2">
      <c r="A68" s="34">
        <v>62</v>
      </c>
      <c r="B68" s="35" t="s">
        <v>64</v>
      </c>
      <c r="C68" s="36">
        <v>0.58879999999999999</v>
      </c>
      <c r="D68" s="37">
        <v>1291.55</v>
      </c>
      <c r="E68" s="37">
        <v>1341.2</v>
      </c>
      <c r="F68" s="38">
        <v>8810517.2887937296</v>
      </c>
      <c r="G68" s="50">
        <v>-83446.8208659105</v>
      </c>
      <c r="H68" s="12">
        <v>0</v>
      </c>
      <c r="I68" s="12">
        <v>0</v>
      </c>
      <c r="J68" s="12">
        <v>-26122</v>
      </c>
      <c r="K68" s="12">
        <v>0</v>
      </c>
      <c r="L68" s="12">
        <v>0</v>
      </c>
      <c r="M68" s="12">
        <v>5</v>
      </c>
      <c r="N68" s="12">
        <v>7115</v>
      </c>
      <c r="O68" s="12">
        <v>13207</v>
      </c>
      <c r="P68" s="12">
        <v>6142</v>
      </c>
      <c r="Q68" s="12">
        <v>-8217</v>
      </c>
      <c r="R68" s="12">
        <v>240703</v>
      </c>
      <c r="S68" s="12">
        <v>149985.27400146052</v>
      </c>
      <c r="T68" s="12">
        <v>-7397</v>
      </c>
      <c r="U68" s="12">
        <v>0</v>
      </c>
      <c r="V68" s="12">
        <v>0</v>
      </c>
      <c r="W68" s="12">
        <v>0</v>
      </c>
      <c r="X68" s="12">
        <v>0</v>
      </c>
      <c r="Y68" s="12">
        <v>-14885.419999999925</v>
      </c>
      <c r="Z68" s="12">
        <v>15510</v>
      </c>
      <c r="AA68" s="12">
        <v>-78</v>
      </c>
      <c r="AB68" s="12">
        <v>-24781.230140000582</v>
      </c>
      <c r="AC68" s="12">
        <v>-11966.935248410329</v>
      </c>
      <c r="AD68" s="12">
        <v>0</v>
      </c>
      <c r="AE68" s="12">
        <v>0</v>
      </c>
      <c r="AF68" s="12">
        <v>0</v>
      </c>
      <c r="AG68" s="12">
        <v>0</v>
      </c>
      <c r="AH68" s="51">
        <f t="shared" si="1"/>
        <v>9066290.1565408688</v>
      </c>
      <c r="AJ68" s="14"/>
      <c r="AK68" s="19"/>
      <c r="AN68" s="15"/>
    </row>
    <row r="69" spans="1:40" x14ac:dyDescent="0.2">
      <c r="A69" s="34">
        <v>63</v>
      </c>
      <c r="B69" s="35" t="s">
        <v>65</v>
      </c>
      <c r="C69" s="36">
        <v>0.4244</v>
      </c>
      <c r="D69" s="37">
        <v>3297.6</v>
      </c>
      <c r="E69" s="37">
        <v>3540.4</v>
      </c>
      <c r="F69" s="38">
        <v>22543734.433847174</v>
      </c>
      <c r="G69" s="50">
        <v>36379.453043889254</v>
      </c>
      <c r="H69" s="12">
        <v>0</v>
      </c>
      <c r="I69" s="12">
        <v>0</v>
      </c>
      <c r="J69" s="12">
        <v>2151</v>
      </c>
      <c r="K69" s="12">
        <v>0</v>
      </c>
      <c r="L69" s="12">
        <v>0</v>
      </c>
      <c r="M69" s="12">
        <v>14594</v>
      </c>
      <c r="N69" s="12">
        <v>16284</v>
      </c>
      <c r="O69" s="12">
        <v>0</v>
      </c>
      <c r="P69" s="12">
        <v>10774</v>
      </c>
      <c r="Q69" s="12">
        <v>-959</v>
      </c>
      <c r="R69" s="12">
        <v>1422423</v>
      </c>
      <c r="S69" s="12">
        <v>208850.67113628238</v>
      </c>
      <c r="T69" s="12">
        <v>-4036</v>
      </c>
      <c r="U69" s="12">
        <v>0</v>
      </c>
      <c r="V69" s="12">
        <v>0</v>
      </c>
      <c r="W69" s="12">
        <v>26000</v>
      </c>
      <c r="X69" s="12">
        <v>0</v>
      </c>
      <c r="Y69" s="12">
        <v>-1596.5399999991059</v>
      </c>
      <c r="Z69" s="12">
        <v>0</v>
      </c>
      <c r="AA69" s="12">
        <v>-270</v>
      </c>
      <c r="AB69" s="12">
        <v>-24585.919379997998</v>
      </c>
      <c r="AC69" s="12">
        <v>-16663.363786201924</v>
      </c>
      <c r="AD69" s="12">
        <v>0</v>
      </c>
      <c r="AE69" s="12">
        <v>0</v>
      </c>
      <c r="AF69" s="12">
        <v>0</v>
      </c>
      <c r="AG69" s="12">
        <v>0</v>
      </c>
      <c r="AH69" s="51">
        <f t="shared" si="1"/>
        <v>24233079.734861147</v>
      </c>
      <c r="AJ69" s="14"/>
      <c r="AK69" s="19"/>
      <c r="AN69" s="15"/>
    </row>
    <row r="70" spans="1:40" x14ac:dyDescent="0.2">
      <c r="A70" s="34">
        <v>65</v>
      </c>
      <c r="B70" s="35" t="s">
        <v>66</v>
      </c>
      <c r="C70" s="36">
        <v>0.4793</v>
      </c>
      <c r="D70" s="37">
        <v>1179.5</v>
      </c>
      <c r="E70" s="37">
        <v>1315.95</v>
      </c>
      <c r="F70" s="38">
        <v>11217928.643801685</v>
      </c>
      <c r="G70" s="50">
        <v>-47058.71625148505</v>
      </c>
      <c r="H70" s="12">
        <v>0</v>
      </c>
      <c r="I70" s="12">
        <v>0</v>
      </c>
      <c r="J70" s="12">
        <v>1946</v>
      </c>
      <c r="K70" s="12">
        <v>0</v>
      </c>
      <c r="L70" s="12">
        <v>0</v>
      </c>
      <c r="M70" s="12">
        <v>0</v>
      </c>
      <c r="N70" s="12">
        <v>-1079</v>
      </c>
      <c r="O70" s="12">
        <v>0</v>
      </c>
      <c r="P70" s="12">
        <v>9671</v>
      </c>
      <c r="Q70" s="12">
        <v>2601</v>
      </c>
      <c r="R70" s="12">
        <v>998371</v>
      </c>
      <c r="S70" s="12">
        <v>106364.15992713161</v>
      </c>
      <c r="T70" s="12">
        <v>-1308</v>
      </c>
      <c r="U70" s="12">
        <v>0</v>
      </c>
      <c r="V70" s="12">
        <v>0</v>
      </c>
      <c r="W70" s="12">
        <v>0</v>
      </c>
      <c r="X70" s="12">
        <v>0</v>
      </c>
      <c r="Y70" s="12">
        <v>-7210.5</v>
      </c>
      <c r="Z70" s="12">
        <v>27943</v>
      </c>
      <c r="AA70" s="12">
        <v>-1661</v>
      </c>
      <c r="AB70" s="12">
        <v>-20408.821139350533</v>
      </c>
      <c r="AC70" s="12">
        <v>-8487.6164351310581</v>
      </c>
      <c r="AD70" s="12">
        <v>0</v>
      </c>
      <c r="AE70" s="12">
        <v>0</v>
      </c>
      <c r="AF70" s="12">
        <v>0</v>
      </c>
      <c r="AG70" s="12">
        <v>0</v>
      </c>
      <c r="AH70" s="51">
        <f t="shared" si="1"/>
        <v>12277611.14990285</v>
      </c>
      <c r="AJ70" s="14"/>
      <c r="AK70" s="19"/>
      <c r="AN70" s="15"/>
    </row>
    <row r="71" spans="1:40" x14ac:dyDescent="0.2">
      <c r="A71" s="34">
        <v>66</v>
      </c>
      <c r="B71" s="35" t="s">
        <v>67</v>
      </c>
      <c r="C71" s="36">
        <v>0.69710000000000005</v>
      </c>
      <c r="D71" s="37">
        <v>1114.3499999999999</v>
      </c>
      <c r="E71" s="37">
        <v>1170.55</v>
      </c>
      <c r="F71" s="38">
        <v>6232008.2003890453</v>
      </c>
      <c r="G71" s="50">
        <v>-57096.57369690761</v>
      </c>
      <c r="H71" s="12">
        <v>0</v>
      </c>
      <c r="I71" s="12">
        <v>0</v>
      </c>
      <c r="J71" s="12">
        <v>-18110</v>
      </c>
      <c r="K71" s="12">
        <v>0</v>
      </c>
      <c r="L71" s="12">
        <v>0</v>
      </c>
      <c r="M71" s="12">
        <v>0</v>
      </c>
      <c r="N71" s="12">
        <v>-1596</v>
      </c>
      <c r="O71" s="12">
        <v>-16097</v>
      </c>
      <c r="P71" s="12">
        <v>1114</v>
      </c>
      <c r="Q71" s="12">
        <v>2522</v>
      </c>
      <c r="R71" s="12">
        <v>206613</v>
      </c>
      <c r="S71" s="12">
        <v>121454.00853853486</v>
      </c>
      <c r="T71" s="12">
        <v>41659</v>
      </c>
      <c r="U71" s="12">
        <v>0</v>
      </c>
      <c r="V71" s="12">
        <v>0</v>
      </c>
      <c r="W71" s="12">
        <v>0</v>
      </c>
      <c r="X71" s="12">
        <v>0</v>
      </c>
      <c r="Y71" s="12">
        <v>-19705.840000000782</v>
      </c>
      <c r="Z71" s="12">
        <v>-302</v>
      </c>
      <c r="AA71" s="12">
        <v>2</v>
      </c>
      <c r="AB71" s="12">
        <v>0</v>
      </c>
      <c r="AC71" s="12">
        <v>-9691.5775841772556</v>
      </c>
      <c r="AD71" s="12">
        <v>0</v>
      </c>
      <c r="AE71" s="12">
        <v>0</v>
      </c>
      <c r="AF71" s="12">
        <v>0</v>
      </c>
      <c r="AG71" s="12">
        <v>0</v>
      </c>
      <c r="AH71" s="51">
        <f t="shared" si="1"/>
        <v>6482773.2176464945</v>
      </c>
      <c r="AJ71" s="14"/>
      <c r="AK71" s="19"/>
      <c r="AN71" s="15"/>
    </row>
    <row r="72" spans="1:40" x14ac:dyDescent="0.2">
      <c r="A72" s="34">
        <v>67</v>
      </c>
      <c r="B72" s="35" t="s">
        <v>68</v>
      </c>
      <c r="C72" s="36">
        <v>0.26600000000000001</v>
      </c>
      <c r="D72" s="37">
        <v>1668.35</v>
      </c>
      <c r="E72" s="37">
        <v>1671.35</v>
      </c>
      <c r="F72" s="38">
        <v>18235845.917961068</v>
      </c>
      <c r="G72" s="50">
        <v>-41418.432018090039</v>
      </c>
      <c r="H72" s="12">
        <v>0</v>
      </c>
      <c r="I72" s="12">
        <v>0</v>
      </c>
      <c r="J72" s="12">
        <v>-27428</v>
      </c>
      <c r="K72" s="12">
        <v>0</v>
      </c>
      <c r="L72" s="12">
        <v>0</v>
      </c>
      <c r="M72" s="12">
        <v>-4365</v>
      </c>
      <c r="N72" s="12">
        <v>-2533</v>
      </c>
      <c r="O72" s="12">
        <v>41151</v>
      </c>
      <c r="P72" s="12">
        <v>286</v>
      </c>
      <c r="Q72" s="12">
        <v>-4889</v>
      </c>
      <c r="R72" s="12">
        <v>22763</v>
      </c>
      <c r="S72" s="12">
        <v>77208.307585541159</v>
      </c>
      <c r="T72" s="12">
        <v>-36502</v>
      </c>
      <c r="U72" s="12">
        <v>0</v>
      </c>
      <c r="V72" s="12">
        <v>0</v>
      </c>
      <c r="W72" s="12">
        <v>0</v>
      </c>
      <c r="X72" s="12">
        <v>0</v>
      </c>
      <c r="Y72" s="12">
        <v>16290.339999999851</v>
      </c>
      <c r="Z72" s="12">
        <v>-11537</v>
      </c>
      <c r="AA72" s="12">
        <v>-1460</v>
      </c>
      <c r="AB72" s="12">
        <v>0</v>
      </c>
      <c r="AC72" s="12">
        <v>-6159.8775606304407</v>
      </c>
      <c r="AD72" s="12">
        <v>0</v>
      </c>
      <c r="AE72" s="12">
        <v>0</v>
      </c>
      <c r="AF72" s="12">
        <v>0</v>
      </c>
      <c r="AG72" s="12">
        <v>0</v>
      </c>
      <c r="AH72" s="51">
        <f t="shared" ref="AH72:AH103" si="2">SUM(F72:AG72)</f>
        <v>18257252.255967889</v>
      </c>
      <c r="AJ72" s="14"/>
      <c r="AK72" s="19"/>
      <c r="AN72" s="15"/>
    </row>
    <row r="73" spans="1:40" x14ac:dyDescent="0.2">
      <c r="A73" s="34">
        <v>68</v>
      </c>
      <c r="B73" s="35" t="s">
        <v>69</v>
      </c>
      <c r="C73" s="36">
        <v>0.41149999999999998</v>
      </c>
      <c r="D73" s="37">
        <v>4792.95</v>
      </c>
      <c r="E73" s="37">
        <v>4672.7</v>
      </c>
      <c r="F73" s="38">
        <v>37239099.13058684</v>
      </c>
      <c r="G73" s="50">
        <v>83570.528460897505</v>
      </c>
      <c r="H73" s="12">
        <v>0</v>
      </c>
      <c r="I73" s="12">
        <v>0</v>
      </c>
      <c r="J73" s="12">
        <v>-94562</v>
      </c>
      <c r="K73" s="12">
        <v>25.619999997317791</v>
      </c>
      <c r="L73" s="12">
        <v>0</v>
      </c>
      <c r="M73" s="12">
        <v>-19300</v>
      </c>
      <c r="N73" s="12">
        <v>-7066</v>
      </c>
      <c r="O73" s="12">
        <v>6874</v>
      </c>
      <c r="P73" s="12">
        <v>-112</v>
      </c>
      <c r="Q73" s="12">
        <v>980</v>
      </c>
      <c r="R73" s="12">
        <v>-785253</v>
      </c>
      <c r="S73" s="12">
        <v>316358.38117308915</v>
      </c>
      <c r="T73" s="12">
        <v>5966</v>
      </c>
      <c r="U73" s="12">
        <v>0</v>
      </c>
      <c r="V73" s="12">
        <v>0</v>
      </c>
      <c r="W73" s="12">
        <v>0</v>
      </c>
      <c r="X73" s="12">
        <v>0</v>
      </c>
      <c r="Y73" s="12">
        <v>42597.279999993742</v>
      </c>
      <c r="Z73" s="12">
        <v>5365</v>
      </c>
      <c r="AA73" s="12">
        <v>-7874</v>
      </c>
      <c r="AB73" s="12">
        <v>-1942.4913749992847</v>
      </c>
      <c r="AC73" s="12">
        <v>-25242.1238521263</v>
      </c>
      <c r="AD73" s="12">
        <v>0</v>
      </c>
      <c r="AE73" s="12">
        <v>0</v>
      </c>
      <c r="AF73" s="12">
        <v>0</v>
      </c>
      <c r="AG73" s="12">
        <v>0</v>
      </c>
      <c r="AH73" s="51">
        <f t="shared" si="2"/>
        <v>36759484.324993692</v>
      </c>
      <c r="AJ73" s="14"/>
      <c r="AK73" s="19"/>
      <c r="AN73" s="15"/>
    </row>
    <row r="74" spans="1:40" x14ac:dyDescent="0.2">
      <c r="A74" s="34">
        <v>69</v>
      </c>
      <c r="B74" s="35" t="s">
        <v>70</v>
      </c>
      <c r="C74" s="36">
        <v>0.31630000000000003</v>
      </c>
      <c r="D74" s="37">
        <v>2980.7</v>
      </c>
      <c r="E74" s="37">
        <v>2820.95</v>
      </c>
      <c r="F74" s="38">
        <v>28156084.472531199</v>
      </c>
      <c r="G74" s="50">
        <v>-30965.508963376284</v>
      </c>
      <c r="H74" s="12">
        <v>0</v>
      </c>
      <c r="I74" s="12">
        <v>0</v>
      </c>
      <c r="J74" s="12">
        <v>-15329</v>
      </c>
      <c r="K74" s="12">
        <v>-293</v>
      </c>
      <c r="L74" s="12">
        <v>0</v>
      </c>
      <c r="M74" s="12">
        <v>4325</v>
      </c>
      <c r="N74" s="12">
        <v>2170</v>
      </c>
      <c r="O74" s="12">
        <v>-39129</v>
      </c>
      <c r="P74" s="12">
        <v>-2508</v>
      </c>
      <c r="Q74" s="12">
        <v>-2277</v>
      </c>
      <c r="R74" s="12">
        <v>-1260290</v>
      </c>
      <c r="S74" s="12">
        <v>150763.43392859399</v>
      </c>
      <c r="T74" s="12">
        <v>11239</v>
      </c>
      <c r="U74" s="12">
        <v>0</v>
      </c>
      <c r="V74" s="12">
        <v>0</v>
      </c>
      <c r="W74" s="12">
        <v>0</v>
      </c>
      <c r="X74" s="12">
        <v>0</v>
      </c>
      <c r="Y74" s="12">
        <v>-27925.920000001788</v>
      </c>
      <c r="Z74" s="12">
        <v>-6888</v>
      </c>
      <c r="AA74" s="12">
        <v>688</v>
      </c>
      <c r="AB74" s="12">
        <v>-95558.038471352309</v>
      </c>
      <c r="AC74" s="12">
        <v>-12029.551683537662</v>
      </c>
      <c r="AD74" s="12">
        <v>0</v>
      </c>
      <c r="AE74" s="12">
        <v>0</v>
      </c>
      <c r="AF74" s="12">
        <v>0</v>
      </c>
      <c r="AG74" s="12">
        <v>0</v>
      </c>
      <c r="AH74" s="51">
        <f t="shared" si="2"/>
        <v>26832076.887341525</v>
      </c>
      <c r="AJ74" s="14"/>
      <c r="AK74" s="19"/>
      <c r="AN74" s="15"/>
    </row>
    <row r="75" spans="1:40" x14ac:dyDescent="0.2">
      <c r="A75" s="34">
        <v>70</v>
      </c>
      <c r="B75" s="35" t="s">
        <v>71</v>
      </c>
      <c r="C75" s="36">
        <v>0.25109999999999999</v>
      </c>
      <c r="D75" s="37">
        <v>2294.4499999999998</v>
      </c>
      <c r="E75" s="37">
        <v>2341.0500000000002</v>
      </c>
      <c r="F75" s="38">
        <v>23297726.49527568</v>
      </c>
      <c r="G75" s="50">
        <v>-10704.073833938688</v>
      </c>
      <c r="H75" s="12">
        <v>0</v>
      </c>
      <c r="I75" s="12">
        <v>0</v>
      </c>
      <c r="J75" s="12">
        <v>-47574</v>
      </c>
      <c r="K75" s="12">
        <v>3</v>
      </c>
      <c r="L75" s="12">
        <v>0</v>
      </c>
      <c r="M75" s="12">
        <v>28582</v>
      </c>
      <c r="N75" s="12">
        <v>13070</v>
      </c>
      <c r="O75" s="12">
        <v>-8310</v>
      </c>
      <c r="P75" s="12">
        <v>5432</v>
      </c>
      <c r="Q75" s="12">
        <v>-8730</v>
      </c>
      <c r="R75" s="12">
        <v>410115</v>
      </c>
      <c r="S75" s="12">
        <v>83110.100231740624</v>
      </c>
      <c r="T75" s="12">
        <v>4873</v>
      </c>
      <c r="U75" s="12">
        <v>1</v>
      </c>
      <c r="V75" s="12">
        <v>0</v>
      </c>
      <c r="W75" s="12">
        <v>0</v>
      </c>
      <c r="X75" s="12">
        <v>0</v>
      </c>
      <c r="Y75" s="12">
        <v>28507.820000000298</v>
      </c>
      <c r="Z75" s="12">
        <v>6660</v>
      </c>
      <c r="AA75" s="12">
        <v>163</v>
      </c>
      <c r="AB75" s="12">
        <v>30907.47744999826</v>
      </c>
      <c r="AC75" s="12">
        <v>-6631.2300447374582</v>
      </c>
      <c r="AD75" s="12">
        <v>0</v>
      </c>
      <c r="AE75" s="12">
        <v>0</v>
      </c>
      <c r="AF75" s="12">
        <v>0</v>
      </c>
      <c r="AG75" s="12">
        <v>0</v>
      </c>
      <c r="AH75" s="51">
        <f t="shared" si="2"/>
        <v>23827201.589078743</v>
      </c>
      <c r="AJ75" s="14"/>
      <c r="AK75" s="19"/>
      <c r="AN75" s="15"/>
    </row>
    <row r="76" spans="1:40" x14ac:dyDescent="0.2">
      <c r="A76" s="34">
        <v>71</v>
      </c>
      <c r="B76" s="35" t="s">
        <v>72</v>
      </c>
      <c r="C76" s="36">
        <v>0.25109999999999999</v>
      </c>
      <c r="D76" s="37">
        <v>7306.65</v>
      </c>
      <c r="E76" s="37">
        <v>7450.85</v>
      </c>
      <c r="F76" s="38">
        <v>73691406.004517063</v>
      </c>
      <c r="G76" s="50">
        <v>-6859.9106964170933</v>
      </c>
      <c r="H76" s="12">
        <v>0</v>
      </c>
      <c r="I76" s="12">
        <v>0</v>
      </c>
      <c r="J76" s="12">
        <v>-120335</v>
      </c>
      <c r="K76" s="12">
        <v>-53</v>
      </c>
      <c r="L76" s="12">
        <v>0</v>
      </c>
      <c r="M76" s="12">
        <v>-947</v>
      </c>
      <c r="N76" s="12">
        <v>-9706</v>
      </c>
      <c r="O76" s="12">
        <v>153512</v>
      </c>
      <c r="P76" s="12">
        <v>-8493</v>
      </c>
      <c r="Q76" s="12">
        <v>-41155</v>
      </c>
      <c r="R76" s="12">
        <v>1216892</v>
      </c>
      <c r="S76" s="12">
        <v>307186.33908765018</v>
      </c>
      <c r="T76" s="12">
        <v>-5541</v>
      </c>
      <c r="U76" s="12">
        <v>0</v>
      </c>
      <c r="V76" s="12">
        <v>0</v>
      </c>
      <c r="W76" s="12">
        <v>0</v>
      </c>
      <c r="X76" s="12">
        <v>0</v>
      </c>
      <c r="Y76" s="12">
        <v>-4294.3999999910593</v>
      </c>
      <c r="Z76" s="12">
        <v>52376</v>
      </c>
      <c r="AA76" s="12">
        <v>-98</v>
      </c>
      <c r="AB76" s="12">
        <v>31666.373767197132</v>
      </c>
      <c r="AC76" s="12">
        <v>-24510.432305157185</v>
      </c>
      <c r="AD76" s="12">
        <v>0</v>
      </c>
      <c r="AE76" s="12">
        <v>0</v>
      </c>
      <c r="AF76" s="12">
        <v>0</v>
      </c>
      <c r="AG76" s="12">
        <v>0</v>
      </c>
      <c r="AH76" s="51">
        <f t="shared" si="2"/>
        <v>75231045.974370345</v>
      </c>
      <c r="AJ76" s="14"/>
      <c r="AK76" s="19"/>
      <c r="AN76" s="15"/>
    </row>
    <row r="77" spans="1:40" x14ac:dyDescent="0.2">
      <c r="A77" s="34">
        <v>72</v>
      </c>
      <c r="B77" s="35" t="s">
        <v>73</v>
      </c>
      <c r="C77" s="36">
        <v>0.51459999999999995</v>
      </c>
      <c r="D77" s="37">
        <v>4185.3500000000004</v>
      </c>
      <c r="E77" s="37">
        <v>4029.2</v>
      </c>
      <c r="F77" s="38">
        <v>25978911.386457849</v>
      </c>
      <c r="G77" s="50">
        <v>251026.93800691515</v>
      </c>
      <c r="H77" s="12">
        <v>0</v>
      </c>
      <c r="I77" s="12">
        <v>0</v>
      </c>
      <c r="J77" s="12">
        <v>-16324</v>
      </c>
      <c r="K77" s="12">
        <v>0</v>
      </c>
      <c r="L77" s="12">
        <v>0</v>
      </c>
      <c r="M77" s="12">
        <v>15812</v>
      </c>
      <c r="N77" s="12">
        <v>19797</v>
      </c>
      <c r="O77" s="12">
        <v>54711</v>
      </c>
      <c r="P77" s="12">
        <v>-81</v>
      </c>
      <c r="Q77" s="12">
        <v>5659</v>
      </c>
      <c r="R77" s="12">
        <v>-794255</v>
      </c>
      <c r="S77" s="12">
        <v>341134.52029296383</v>
      </c>
      <c r="T77" s="12">
        <v>-1337</v>
      </c>
      <c r="U77" s="12">
        <v>0</v>
      </c>
      <c r="V77" s="12">
        <v>0</v>
      </c>
      <c r="W77" s="12">
        <v>0</v>
      </c>
      <c r="X77" s="12">
        <v>0</v>
      </c>
      <c r="Y77" s="12">
        <v>-16668.300000000745</v>
      </c>
      <c r="Z77" s="12">
        <v>0</v>
      </c>
      <c r="AA77" s="12">
        <v>226</v>
      </c>
      <c r="AB77" s="12">
        <v>1157.3974680006504</v>
      </c>
      <c r="AC77" s="12">
        <v>-27218.807393454015</v>
      </c>
      <c r="AD77" s="12">
        <v>0</v>
      </c>
      <c r="AE77" s="12">
        <v>0</v>
      </c>
      <c r="AF77" s="12">
        <v>0</v>
      </c>
      <c r="AG77" s="12">
        <v>0</v>
      </c>
      <c r="AH77" s="51">
        <f t="shared" si="2"/>
        <v>25812551.134832274</v>
      </c>
      <c r="AJ77" s="14"/>
      <c r="AK77" s="19"/>
      <c r="AN77" s="15"/>
    </row>
    <row r="78" spans="1:40" x14ac:dyDescent="0.2">
      <c r="A78" s="34">
        <v>73</v>
      </c>
      <c r="B78" s="35" t="s">
        <v>74</v>
      </c>
      <c r="C78" s="36">
        <v>0.3644</v>
      </c>
      <c r="D78" s="37">
        <v>1771.9</v>
      </c>
      <c r="E78" s="37">
        <v>1725.15</v>
      </c>
      <c r="F78" s="38">
        <v>17285117.439288933</v>
      </c>
      <c r="G78" s="50">
        <v>-98265.469634346664</v>
      </c>
      <c r="H78" s="12">
        <v>0</v>
      </c>
      <c r="I78" s="12">
        <v>0</v>
      </c>
      <c r="J78" s="12">
        <v>-21376</v>
      </c>
      <c r="K78" s="12">
        <v>-22362</v>
      </c>
      <c r="L78" s="12">
        <v>0</v>
      </c>
      <c r="M78" s="12">
        <v>-1565</v>
      </c>
      <c r="N78" s="12">
        <v>-7767</v>
      </c>
      <c r="O78" s="12">
        <v>11878</v>
      </c>
      <c r="P78" s="12">
        <v>9359</v>
      </c>
      <c r="Q78" s="12">
        <v>14818</v>
      </c>
      <c r="R78" s="12">
        <v>-364099</v>
      </c>
      <c r="S78" s="12">
        <v>126503.57731153816</v>
      </c>
      <c r="T78" s="12">
        <v>10522</v>
      </c>
      <c r="U78" s="12">
        <v>0</v>
      </c>
      <c r="V78" s="12">
        <v>0</v>
      </c>
      <c r="W78" s="12">
        <v>0</v>
      </c>
      <c r="X78" s="12">
        <v>0</v>
      </c>
      <c r="Y78" s="12">
        <v>25146.879999998957</v>
      </c>
      <c r="Z78" s="12">
        <v>31284</v>
      </c>
      <c r="AA78" s="12">
        <v>-6673</v>
      </c>
      <c r="AB78" s="12">
        <v>5835.8122479990125</v>
      </c>
      <c r="AC78" s="12">
        <v>-10093.552625384182</v>
      </c>
      <c r="AD78" s="12">
        <v>0</v>
      </c>
      <c r="AE78" s="12">
        <v>0</v>
      </c>
      <c r="AF78" s="12">
        <v>0</v>
      </c>
      <c r="AG78" s="12">
        <v>0</v>
      </c>
      <c r="AH78" s="51">
        <f t="shared" si="2"/>
        <v>16988263.686588738</v>
      </c>
      <c r="AJ78" s="14"/>
      <c r="AK78" s="19"/>
      <c r="AN78" s="15"/>
    </row>
    <row r="79" spans="1:40" x14ac:dyDescent="0.2">
      <c r="A79" s="34">
        <v>74</v>
      </c>
      <c r="B79" s="35" t="s">
        <v>75</v>
      </c>
      <c r="C79" s="36">
        <v>0.2404</v>
      </c>
      <c r="D79" s="37">
        <v>5952.25</v>
      </c>
      <c r="E79" s="37">
        <v>5830.95</v>
      </c>
      <c r="F79" s="38">
        <v>53694455.959579237</v>
      </c>
      <c r="G79" s="50">
        <v>77623.000436544418</v>
      </c>
      <c r="H79" s="12">
        <v>0</v>
      </c>
      <c r="I79" s="12">
        <v>0</v>
      </c>
      <c r="J79" s="12">
        <v>-22708</v>
      </c>
      <c r="K79" s="12">
        <v>-28355.060000002384</v>
      </c>
      <c r="L79" s="12">
        <v>0</v>
      </c>
      <c r="M79" s="12">
        <v>1601</v>
      </c>
      <c r="N79" s="12">
        <v>46672</v>
      </c>
      <c r="O79" s="12">
        <v>45691</v>
      </c>
      <c r="P79" s="12">
        <v>-17021</v>
      </c>
      <c r="Q79" s="12">
        <v>-1265</v>
      </c>
      <c r="R79" s="12">
        <v>-966675</v>
      </c>
      <c r="S79" s="12">
        <v>212372.20047587156</v>
      </c>
      <c r="T79" s="12">
        <v>-10100</v>
      </c>
      <c r="U79" s="12">
        <v>1</v>
      </c>
      <c r="V79" s="12">
        <v>0</v>
      </c>
      <c r="W79" s="12">
        <v>0</v>
      </c>
      <c r="X79" s="12">
        <v>0</v>
      </c>
      <c r="Y79" s="12">
        <v>50172.320000000298</v>
      </c>
      <c r="Z79" s="12">
        <v>-35133</v>
      </c>
      <c r="AA79" s="12">
        <v>-1688</v>
      </c>
      <c r="AB79" s="12">
        <v>74827.702260002494</v>
      </c>
      <c r="AC79" s="12">
        <v>-16944.402872614563</v>
      </c>
      <c r="AD79" s="12">
        <v>0</v>
      </c>
      <c r="AE79" s="12">
        <v>0</v>
      </c>
      <c r="AF79" s="12">
        <v>0</v>
      </c>
      <c r="AG79" s="12">
        <v>0</v>
      </c>
      <c r="AH79" s="51">
        <f t="shared" si="2"/>
        <v>53103526.719879039</v>
      </c>
      <c r="AJ79" s="14"/>
      <c r="AK79" s="19"/>
      <c r="AN79" s="15"/>
    </row>
    <row r="80" spans="1:40" x14ac:dyDescent="0.2">
      <c r="A80" s="34">
        <v>75</v>
      </c>
      <c r="B80" s="35" t="s">
        <v>76</v>
      </c>
      <c r="C80" s="36">
        <v>0.37390000000000001</v>
      </c>
      <c r="D80" s="37">
        <v>90355.7</v>
      </c>
      <c r="E80" s="37">
        <v>89532.05</v>
      </c>
      <c r="F80" s="38">
        <v>756742580.76911378</v>
      </c>
      <c r="G80" s="50">
        <v>1225086.3245511055</v>
      </c>
      <c r="H80" s="12">
        <v>0</v>
      </c>
      <c r="I80" s="12">
        <v>0</v>
      </c>
      <c r="J80" s="12">
        <v>-1246215</v>
      </c>
      <c r="K80" s="12">
        <v>-113212</v>
      </c>
      <c r="L80" s="12">
        <v>0</v>
      </c>
      <c r="M80" s="12">
        <v>74592</v>
      </c>
      <c r="N80" s="12">
        <v>151488</v>
      </c>
      <c r="O80" s="12">
        <v>1076816</v>
      </c>
      <c r="P80" s="12">
        <v>-69707</v>
      </c>
      <c r="Q80" s="12">
        <v>1238746</v>
      </c>
      <c r="R80" s="12">
        <v>-5902972</v>
      </c>
      <c r="S80" s="12">
        <v>4879229.7235447168</v>
      </c>
      <c r="T80" s="12">
        <v>77277</v>
      </c>
      <c r="U80" s="12">
        <v>0</v>
      </c>
      <c r="V80" s="12">
        <v>0</v>
      </c>
      <c r="W80" s="12">
        <v>0</v>
      </c>
      <c r="X80" s="12">
        <v>0</v>
      </c>
      <c r="Y80" s="12">
        <v>-559651.83999991417</v>
      </c>
      <c r="Z80" s="12">
        <v>5562</v>
      </c>
      <c r="AA80" s="12">
        <v>41084</v>
      </c>
      <c r="AB80" s="12">
        <v>-986994.95793187618</v>
      </c>
      <c r="AC80" s="12">
        <v>-389314.39368963242</v>
      </c>
      <c r="AD80" s="12">
        <v>0</v>
      </c>
      <c r="AE80" s="12">
        <v>31679</v>
      </c>
      <c r="AF80" s="12">
        <v>0</v>
      </c>
      <c r="AG80" s="12">
        <v>0</v>
      </c>
      <c r="AH80" s="51">
        <f t="shared" si="2"/>
        <v>756276073.62558818</v>
      </c>
      <c r="AJ80" s="14"/>
      <c r="AK80" s="19"/>
      <c r="AN80" s="15"/>
    </row>
    <row r="81" spans="1:40" x14ac:dyDescent="0.2">
      <c r="A81" s="34">
        <v>77</v>
      </c>
      <c r="B81" s="35" t="s">
        <v>77</v>
      </c>
      <c r="C81" s="36">
        <v>0.33660000000000001</v>
      </c>
      <c r="D81" s="37">
        <v>3799.3</v>
      </c>
      <c r="E81" s="37">
        <v>3688.2</v>
      </c>
      <c r="F81" s="38">
        <v>34318195.631815724</v>
      </c>
      <c r="G81" s="50">
        <v>-34880.272880628705</v>
      </c>
      <c r="H81" s="12">
        <v>-48778</v>
      </c>
      <c r="I81" s="12">
        <v>0</v>
      </c>
      <c r="J81" s="12">
        <v>-61975</v>
      </c>
      <c r="K81" s="12">
        <v>0</v>
      </c>
      <c r="L81" s="12">
        <v>0</v>
      </c>
      <c r="M81" s="12">
        <v>-6502</v>
      </c>
      <c r="N81" s="12">
        <v>13967</v>
      </c>
      <c r="O81" s="12">
        <v>218895</v>
      </c>
      <c r="P81" s="12">
        <v>-12590</v>
      </c>
      <c r="Q81" s="12">
        <v>3315</v>
      </c>
      <c r="R81" s="12">
        <v>-834860.00000000745</v>
      </c>
      <c r="S81" s="12">
        <v>205653.92967171967</v>
      </c>
      <c r="T81" s="12">
        <v>9891</v>
      </c>
      <c r="U81" s="12">
        <v>0</v>
      </c>
      <c r="V81" s="12">
        <v>0</v>
      </c>
      <c r="W81" s="12">
        <v>-26000</v>
      </c>
      <c r="X81" s="12">
        <v>0</v>
      </c>
      <c r="Y81" s="12">
        <v>13380.39999999851</v>
      </c>
      <c r="Z81" s="12">
        <v>-25940</v>
      </c>
      <c r="AA81" s="12">
        <v>1213</v>
      </c>
      <c r="AB81" s="12">
        <v>1577.4232323989272</v>
      </c>
      <c r="AC81" s="12">
        <v>-16408.70567458868</v>
      </c>
      <c r="AD81" s="12">
        <v>0</v>
      </c>
      <c r="AE81" s="12">
        <v>21124</v>
      </c>
      <c r="AF81" s="12">
        <v>0</v>
      </c>
      <c r="AG81" s="12">
        <v>0</v>
      </c>
      <c r="AH81" s="51">
        <f t="shared" si="2"/>
        <v>33739278.406164616</v>
      </c>
      <c r="AJ81" s="14"/>
      <c r="AK81" s="19"/>
      <c r="AN81" s="15"/>
    </row>
    <row r="82" spans="1:40" x14ac:dyDescent="0.2">
      <c r="A82" s="34">
        <v>78</v>
      </c>
      <c r="B82" s="35" t="s">
        <v>78</v>
      </c>
      <c r="C82" s="36">
        <v>0.8</v>
      </c>
      <c r="D82" s="37">
        <v>676.5</v>
      </c>
      <c r="E82" s="37">
        <v>665.8</v>
      </c>
      <c r="F82" s="38">
        <v>3328595.7399658691</v>
      </c>
      <c r="G82" s="50">
        <v>6253.8998922836035</v>
      </c>
      <c r="H82" s="12">
        <v>0</v>
      </c>
      <c r="I82" s="12">
        <v>0</v>
      </c>
      <c r="J82" s="12">
        <v>-4484</v>
      </c>
      <c r="K82" s="12">
        <v>0</v>
      </c>
      <c r="L82" s="12">
        <v>0</v>
      </c>
      <c r="M82" s="12">
        <v>0</v>
      </c>
      <c r="N82" s="12">
        <v>1237</v>
      </c>
      <c r="O82" s="12">
        <v>-3388</v>
      </c>
      <c r="P82" s="12">
        <v>-1</v>
      </c>
      <c r="Q82" s="12">
        <v>-333</v>
      </c>
      <c r="R82" s="12">
        <v>-7660</v>
      </c>
      <c r="S82" s="12">
        <v>127955.33689415455</v>
      </c>
      <c r="T82" s="12">
        <v>-3592</v>
      </c>
      <c r="U82" s="12">
        <v>0</v>
      </c>
      <c r="V82" s="12">
        <v>0</v>
      </c>
      <c r="W82" s="12">
        <v>0</v>
      </c>
      <c r="X82" s="12">
        <v>0</v>
      </c>
      <c r="Y82" s="12">
        <v>278.52000000001863</v>
      </c>
      <c r="Z82" s="12">
        <v>929</v>
      </c>
      <c r="AA82" s="12">
        <v>-2317</v>
      </c>
      <c r="AB82" s="12">
        <v>-11829.358800000045</v>
      </c>
      <c r="AC82" s="12">
        <v>-10208.559689192567</v>
      </c>
      <c r="AD82" s="12">
        <v>0</v>
      </c>
      <c r="AE82" s="12">
        <v>0</v>
      </c>
      <c r="AF82" s="12">
        <v>0</v>
      </c>
      <c r="AG82" s="12">
        <v>0</v>
      </c>
      <c r="AH82" s="51">
        <f t="shared" si="2"/>
        <v>3421436.5782631147</v>
      </c>
      <c r="AJ82" s="14"/>
      <c r="AK82" s="19"/>
      <c r="AN82" s="15"/>
    </row>
    <row r="83" spans="1:40" x14ac:dyDescent="0.2">
      <c r="A83" s="34">
        <v>79</v>
      </c>
      <c r="B83" s="35" t="s">
        <v>79</v>
      </c>
      <c r="C83" s="36">
        <v>0.30499999999999999</v>
      </c>
      <c r="D83" s="37">
        <v>1244.9000000000001</v>
      </c>
      <c r="E83" s="37">
        <v>1296.5999999999999</v>
      </c>
      <c r="F83" s="38">
        <v>12019805.499270357</v>
      </c>
      <c r="G83" s="50">
        <v>-14261.942606639117</v>
      </c>
      <c r="H83" s="12">
        <v>0</v>
      </c>
      <c r="I83" s="12">
        <v>0</v>
      </c>
      <c r="J83" s="12">
        <v>-18180</v>
      </c>
      <c r="K83" s="12">
        <v>-1006</v>
      </c>
      <c r="L83" s="12">
        <v>0</v>
      </c>
      <c r="M83" s="12">
        <v>6951</v>
      </c>
      <c r="N83" s="12">
        <v>-122</v>
      </c>
      <c r="O83" s="12">
        <v>-29630</v>
      </c>
      <c r="P83" s="12">
        <v>2481</v>
      </c>
      <c r="Q83" s="12">
        <v>-37036</v>
      </c>
      <c r="R83" s="12">
        <v>419589</v>
      </c>
      <c r="S83" s="12">
        <v>49647.130606124178</v>
      </c>
      <c r="T83" s="12">
        <v>-28190</v>
      </c>
      <c r="U83" s="12">
        <v>0</v>
      </c>
      <c r="V83" s="12">
        <v>0</v>
      </c>
      <c r="W83" s="12">
        <v>0</v>
      </c>
      <c r="X83" s="12">
        <v>0</v>
      </c>
      <c r="Y83" s="12">
        <v>-1549.019999999553</v>
      </c>
      <c r="Z83" s="12">
        <v>19497</v>
      </c>
      <c r="AA83" s="12">
        <v>236</v>
      </c>
      <c r="AB83" s="12">
        <v>-22473.428607499227</v>
      </c>
      <c r="AC83" s="12">
        <v>-3961.9915234278888</v>
      </c>
      <c r="AD83" s="12">
        <v>0</v>
      </c>
      <c r="AE83" s="12">
        <v>0</v>
      </c>
      <c r="AF83" s="12">
        <v>0</v>
      </c>
      <c r="AG83" s="12">
        <v>0</v>
      </c>
      <c r="AH83" s="51">
        <f t="shared" si="2"/>
        <v>12361796.247138916</v>
      </c>
      <c r="AJ83" s="14"/>
      <c r="AK83" s="19"/>
      <c r="AN83" s="15"/>
    </row>
    <row r="84" spans="1:40" x14ac:dyDescent="0.2">
      <c r="A84" s="34">
        <v>80</v>
      </c>
      <c r="B84" s="35" t="s">
        <v>80</v>
      </c>
      <c r="C84" s="36">
        <v>0.36430000000000001</v>
      </c>
      <c r="D84" s="37">
        <v>13063</v>
      </c>
      <c r="E84" s="37">
        <v>13611.7</v>
      </c>
      <c r="F84" s="38">
        <v>100420591.88954087</v>
      </c>
      <c r="G84" s="50">
        <v>246459.84209346771</v>
      </c>
      <c r="H84" s="12">
        <v>0</v>
      </c>
      <c r="I84" s="12">
        <v>0</v>
      </c>
      <c r="J84" s="12">
        <v>-135402</v>
      </c>
      <c r="K84" s="12">
        <v>0</v>
      </c>
      <c r="L84" s="12">
        <v>0</v>
      </c>
      <c r="M84" s="12">
        <v>-59713</v>
      </c>
      <c r="N84" s="12">
        <v>691</v>
      </c>
      <c r="O84" s="12">
        <v>3713</v>
      </c>
      <c r="P84" s="12">
        <v>-167</v>
      </c>
      <c r="Q84" s="12">
        <v>113269</v>
      </c>
      <c r="R84" s="12">
        <v>3605126</v>
      </c>
      <c r="S84" s="12">
        <v>759501.10352818668</v>
      </c>
      <c r="T84" s="12">
        <v>1036</v>
      </c>
      <c r="U84" s="12">
        <v>0</v>
      </c>
      <c r="V84" s="12">
        <v>0</v>
      </c>
      <c r="W84" s="12">
        <v>0</v>
      </c>
      <c r="X84" s="12">
        <v>0</v>
      </c>
      <c r="Y84" s="12">
        <v>52423.360000014305</v>
      </c>
      <c r="Z84" s="12">
        <v>19956</v>
      </c>
      <c r="AA84" s="12">
        <v>36</v>
      </c>
      <c r="AB84" s="12">
        <v>52794.406953603029</v>
      </c>
      <c r="AC84" s="12">
        <v>-60601.010360255837</v>
      </c>
      <c r="AD84" s="12">
        <v>0</v>
      </c>
      <c r="AE84" s="12">
        <v>0</v>
      </c>
      <c r="AF84" s="12">
        <v>0</v>
      </c>
      <c r="AG84" s="12">
        <v>0</v>
      </c>
      <c r="AH84" s="51">
        <f t="shared" si="2"/>
        <v>105019714.59175588</v>
      </c>
      <c r="AJ84" s="14"/>
      <c r="AK84" s="19"/>
      <c r="AN84" s="15"/>
    </row>
    <row r="85" spans="1:40" x14ac:dyDescent="0.2">
      <c r="A85" s="34">
        <v>81</v>
      </c>
      <c r="B85" s="35" t="s">
        <v>81</v>
      </c>
      <c r="C85" s="36">
        <v>0.45300000000000001</v>
      </c>
      <c r="D85" s="37">
        <v>2287.25</v>
      </c>
      <c r="E85" s="37">
        <v>2145.15</v>
      </c>
      <c r="F85" s="38">
        <v>17647734.016835745</v>
      </c>
      <c r="G85" s="50">
        <v>69700.186503764242</v>
      </c>
      <c r="H85" s="12">
        <v>0</v>
      </c>
      <c r="I85" s="12">
        <v>0</v>
      </c>
      <c r="J85" s="12">
        <v>-34749</v>
      </c>
      <c r="K85" s="12">
        <v>0</v>
      </c>
      <c r="L85" s="12">
        <v>0</v>
      </c>
      <c r="M85" s="12">
        <v>-4092</v>
      </c>
      <c r="N85" s="12">
        <v>-4491</v>
      </c>
      <c r="O85" s="12">
        <v>-31945</v>
      </c>
      <c r="P85" s="12">
        <v>1976</v>
      </c>
      <c r="Q85" s="12">
        <v>21862</v>
      </c>
      <c r="R85" s="12">
        <v>-909562.00000000373</v>
      </c>
      <c r="S85" s="12">
        <v>195012.80226289853</v>
      </c>
      <c r="T85" s="12">
        <v>-32520</v>
      </c>
      <c r="U85" s="12">
        <v>0</v>
      </c>
      <c r="V85" s="12">
        <v>0</v>
      </c>
      <c r="W85" s="12">
        <v>0</v>
      </c>
      <c r="X85" s="12">
        <v>0</v>
      </c>
      <c r="Y85" s="12">
        <v>21747.219999998808</v>
      </c>
      <c r="Z85" s="12">
        <v>-8400</v>
      </c>
      <c r="AA85" s="12">
        <v>0</v>
      </c>
      <c r="AB85" s="12">
        <v>53282.988841999322</v>
      </c>
      <c r="AC85" s="12">
        <v>-15559.952201552689</v>
      </c>
      <c r="AD85" s="12">
        <v>0</v>
      </c>
      <c r="AE85" s="12">
        <v>0</v>
      </c>
      <c r="AF85" s="12">
        <v>0</v>
      </c>
      <c r="AG85" s="12">
        <v>0</v>
      </c>
      <c r="AH85" s="51">
        <f t="shared" si="2"/>
        <v>16969996.26224285</v>
      </c>
      <c r="AJ85" s="14"/>
      <c r="AK85" s="19"/>
      <c r="AN85" s="15"/>
    </row>
    <row r="86" spans="1:40" x14ac:dyDescent="0.2">
      <c r="A86" s="34">
        <v>82</v>
      </c>
      <c r="B86" s="35" t="s">
        <v>82</v>
      </c>
      <c r="C86" s="36">
        <v>0.3679</v>
      </c>
      <c r="D86" s="37">
        <v>10892.1</v>
      </c>
      <c r="E86" s="37">
        <v>11123.300000000001</v>
      </c>
      <c r="F86" s="38">
        <v>88830452.844538018</v>
      </c>
      <c r="G86" s="50">
        <v>1148.8683510422707</v>
      </c>
      <c r="H86" s="12">
        <v>0</v>
      </c>
      <c r="I86" s="12">
        <v>0</v>
      </c>
      <c r="J86" s="12">
        <v>-172428</v>
      </c>
      <c r="K86" s="12">
        <v>0</v>
      </c>
      <c r="L86" s="12">
        <v>0</v>
      </c>
      <c r="M86" s="12">
        <v>30100</v>
      </c>
      <c r="N86" s="12">
        <v>2273</v>
      </c>
      <c r="O86" s="12">
        <v>100039</v>
      </c>
      <c r="P86" s="12">
        <v>37951</v>
      </c>
      <c r="Q86" s="12">
        <v>0</v>
      </c>
      <c r="R86" s="12">
        <v>1536049</v>
      </c>
      <c r="S86" s="12">
        <v>695655.41854932904</v>
      </c>
      <c r="T86" s="12">
        <v>93766</v>
      </c>
      <c r="U86" s="12">
        <v>0</v>
      </c>
      <c r="V86" s="12">
        <v>0</v>
      </c>
      <c r="W86" s="12">
        <v>0</v>
      </c>
      <c r="X86" s="12">
        <v>0</v>
      </c>
      <c r="Y86" s="12">
        <v>-23928.739999994636</v>
      </c>
      <c r="Z86" s="12">
        <v>69374</v>
      </c>
      <c r="AA86" s="12">
        <v>-1097</v>
      </c>
      <c r="AB86" s="12">
        <v>-228615.71059319377</v>
      </c>
      <c r="AC86" s="12">
        <v>-55506.557805508375</v>
      </c>
      <c r="AD86" s="12">
        <v>0</v>
      </c>
      <c r="AE86" s="12">
        <v>0</v>
      </c>
      <c r="AF86" s="12">
        <v>0</v>
      </c>
      <c r="AG86" s="12">
        <v>0</v>
      </c>
      <c r="AH86" s="51">
        <f t="shared" si="2"/>
        <v>90915233.123039693</v>
      </c>
      <c r="AJ86" s="14"/>
      <c r="AK86" s="19"/>
      <c r="AN86" s="15"/>
    </row>
    <row r="87" spans="1:40" x14ac:dyDescent="0.2">
      <c r="A87" s="34">
        <v>83</v>
      </c>
      <c r="B87" s="35" t="s">
        <v>83</v>
      </c>
      <c r="C87" s="36">
        <v>0.2329</v>
      </c>
      <c r="D87" s="37">
        <v>3247</v>
      </c>
      <c r="E87" s="37">
        <v>3124.1</v>
      </c>
      <c r="F87" s="38">
        <v>35213387.347915709</v>
      </c>
      <c r="G87" s="50">
        <v>-49677.410448156297</v>
      </c>
      <c r="H87" s="12">
        <v>0</v>
      </c>
      <c r="I87" s="12">
        <v>0</v>
      </c>
      <c r="J87" s="12">
        <v>-34398</v>
      </c>
      <c r="K87" s="12">
        <v>-2.0000003278255463E-2</v>
      </c>
      <c r="L87" s="12">
        <v>0</v>
      </c>
      <c r="M87" s="12">
        <v>21909</v>
      </c>
      <c r="N87" s="12">
        <v>55222</v>
      </c>
      <c r="O87" s="12">
        <v>200697</v>
      </c>
      <c r="P87" s="12">
        <v>-14557</v>
      </c>
      <c r="Q87" s="12">
        <v>-8942</v>
      </c>
      <c r="R87" s="12">
        <v>-1122296</v>
      </c>
      <c r="S87" s="12">
        <v>118268.98830134422</v>
      </c>
      <c r="T87" s="12">
        <v>3708</v>
      </c>
      <c r="U87" s="12">
        <v>-1</v>
      </c>
      <c r="V87" s="12">
        <v>0</v>
      </c>
      <c r="W87" s="12">
        <v>0</v>
      </c>
      <c r="X87" s="12">
        <v>0</v>
      </c>
      <c r="Y87" s="12">
        <v>-69535.179999999702</v>
      </c>
      <c r="Z87" s="12">
        <v>-3723</v>
      </c>
      <c r="AA87" s="12">
        <v>-1505</v>
      </c>
      <c r="AB87" s="12">
        <v>0</v>
      </c>
      <c r="AC87" s="12">
        <v>-9437.0127148628235</v>
      </c>
      <c r="AD87" s="12">
        <v>0</v>
      </c>
      <c r="AE87" s="12">
        <v>0</v>
      </c>
      <c r="AF87" s="12">
        <v>0</v>
      </c>
      <c r="AG87" s="12">
        <v>0</v>
      </c>
      <c r="AH87" s="51">
        <f t="shared" si="2"/>
        <v>34299120.713054031</v>
      </c>
      <c r="AJ87" s="14"/>
      <c r="AK87" s="19"/>
      <c r="AN87" s="15"/>
    </row>
    <row r="88" spans="1:40" x14ac:dyDescent="0.2">
      <c r="A88" s="34">
        <v>84</v>
      </c>
      <c r="B88" s="35" t="s">
        <v>84</v>
      </c>
      <c r="C88" s="36">
        <v>0.1893</v>
      </c>
      <c r="D88" s="37">
        <v>3324.3</v>
      </c>
      <c r="E88" s="37">
        <v>3940.2</v>
      </c>
      <c r="F88" s="38">
        <v>38903854.508806102</v>
      </c>
      <c r="G88" s="50">
        <v>-47036.126183845103</v>
      </c>
      <c r="H88" s="12">
        <v>0</v>
      </c>
      <c r="I88" s="12">
        <v>0</v>
      </c>
      <c r="J88" s="12">
        <v>-24235</v>
      </c>
      <c r="K88" s="12">
        <v>87</v>
      </c>
      <c r="L88" s="12">
        <v>0</v>
      </c>
      <c r="M88" s="12">
        <v>-4433</v>
      </c>
      <c r="N88" s="12">
        <v>16382</v>
      </c>
      <c r="O88" s="12">
        <v>61074</v>
      </c>
      <c r="P88" s="12">
        <v>55368</v>
      </c>
      <c r="Q88" s="12">
        <v>39150</v>
      </c>
      <c r="R88" s="12">
        <v>6413451</v>
      </c>
      <c r="S88" s="12">
        <v>81469.762284211814</v>
      </c>
      <c r="T88" s="12">
        <v>7527</v>
      </c>
      <c r="U88" s="12">
        <v>0</v>
      </c>
      <c r="V88" s="12">
        <v>0</v>
      </c>
      <c r="W88" s="12">
        <v>0</v>
      </c>
      <c r="X88" s="12">
        <v>0</v>
      </c>
      <c r="Y88" s="12">
        <v>-27872.679999999702</v>
      </c>
      <c r="Z88" s="12">
        <v>30660</v>
      </c>
      <c r="AA88" s="12">
        <v>259</v>
      </c>
      <c r="AB88" s="12">
        <v>39787.607563003898</v>
      </c>
      <c r="AC88" s="12">
        <v>-6500.5337885543704</v>
      </c>
      <c r="AD88" s="12">
        <v>0</v>
      </c>
      <c r="AE88" s="12">
        <v>0</v>
      </c>
      <c r="AF88" s="12">
        <v>0</v>
      </c>
      <c r="AG88" s="12">
        <v>0</v>
      </c>
      <c r="AH88" s="51">
        <f t="shared" si="2"/>
        <v>45538992.538680919</v>
      </c>
      <c r="AJ88" s="14"/>
      <c r="AK88" s="19"/>
      <c r="AN88" s="15"/>
    </row>
    <row r="89" spans="1:40" x14ac:dyDescent="0.2">
      <c r="A89" s="34">
        <v>85</v>
      </c>
      <c r="B89" s="35" t="s">
        <v>85</v>
      </c>
      <c r="C89" s="36">
        <v>0.38519999999999999</v>
      </c>
      <c r="D89" s="37">
        <v>5361</v>
      </c>
      <c r="E89" s="37">
        <v>5284.45</v>
      </c>
      <c r="F89" s="38">
        <v>45276835.720028795</v>
      </c>
      <c r="G89" s="50">
        <v>131083.88028760254</v>
      </c>
      <c r="H89" s="12">
        <v>7679</v>
      </c>
      <c r="I89" s="12">
        <v>0</v>
      </c>
      <c r="J89" s="12">
        <v>-98787</v>
      </c>
      <c r="K89" s="12">
        <v>0</v>
      </c>
      <c r="L89" s="12">
        <v>0</v>
      </c>
      <c r="M89" s="12">
        <v>-7823</v>
      </c>
      <c r="N89" s="12">
        <v>-5127</v>
      </c>
      <c r="O89" s="12">
        <v>34468</v>
      </c>
      <c r="P89" s="12">
        <v>-18663</v>
      </c>
      <c r="Q89" s="12">
        <v>-53236</v>
      </c>
      <c r="R89" s="12">
        <v>-528716</v>
      </c>
      <c r="S89" s="12">
        <v>367298.94781455398</v>
      </c>
      <c r="T89" s="12">
        <v>17017</v>
      </c>
      <c r="U89" s="12">
        <v>1</v>
      </c>
      <c r="V89" s="12">
        <v>0</v>
      </c>
      <c r="W89" s="12">
        <v>0</v>
      </c>
      <c r="X89" s="12">
        <v>0</v>
      </c>
      <c r="Y89" s="12">
        <v>58379.20000000298</v>
      </c>
      <c r="Z89" s="12">
        <v>-17056</v>
      </c>
      <c r="AA89" s="12">
        <v>-410</v>
      </c>
      <c r="AB89" s="12">
        <v>-527724.23632840067</v>
      </c>
      <c r="AC89" s="12">
        <v>-29306.940193079412</v>
      </c>
      <c r="AD89" s="12">
        <v>0</v>
      </c>
      <c r="AE89" s="12">
        <v>14723</v>
      </c>
      <c r="AF89" s="12">
        <v>0</v>
      </c>
      <c r="AG89" s="12">
        <v>0</v>
      </c>
      <c r="AH89" s="51">
        <f t="shared" si="2"/>
        <v>44620636.571609475</v>
      </c>
      <c r="AJ89" s="14"/>
      <c r="AK89" s="19"/>
      <c r="AN89" s="15"/>
    </row>
    <row r="90" spans="1:40" x14ac:dyDescent="0.2">
      <c r="A90" s="34">
        <v>86</v>
      </c>
      <c r="B90" s="35" t="s">
        <v>86</v>
      </c>
      <c r="C90" s="36">
        <v>0.21840000000000001</v>
      </c>
      <c r="D90" s="37">
        <v>3742.55</v>
      </c>
      <c r="E90" s="37">
        <v>3651.85</v>
      </c>
      <c r="F90" s="38">
        <v>40636324.995833367</v>
      </c>
      <c r="G90" s="50">
        <v>-2420.9004903510213</v>
      </c>
      <c r="H90" s="12">
        <v>0</v>
      </c>
      <c r="I90" s="12">
        <v>0</v>
      </c>
      <c r="J90" s="12">
        <v>-64255</v>
      </c>
      <c r="K90" s="12">
        <v>0</v>
      </c>
      <c r="L90" s="12">
        <v>0</v>
      </c>
      <c r="M90" s="12">
        <v>-24054</v>
      </c>
      <c r="N90" s="12">
        <v>10346</v>
      </c>
      <c r="O90" s="12">
        <v>-12781</v>
      </c>
      <c r="P90" s="12">
        <v>-11793</v>
      </c>
      <c r="Q90" s="12">
        <v>-14317</v>
      </c>
      <c r="R90" s="12">
        <v>-861895</v>
      </c>
      <c r="S90" s="12">
        <v>133591.16954382509</v>
      </c>
      <c r="T90" s="12">
        <v>5849</v>
      </c>
      <c r="U90" s="12">
        <v>0</v>
      </c>
      <c r="V90" s="12">
        <v>0</v>
      </c>
      <c r="W90" s="12">
        <v>0</v>
      </c>
      <c r="X90" s="12">
        <v>0</v>
      </c>
      <c r="Y90" s="12">
        <v>-18025.260000005364</v>
      </c>
      <c r="Z90" s="12">
        <v>-669</v>
      </c>
      <c r="AA90" s="12">
        <v>-1168</v>
      </c>
      <c r="AB90" s="12">
        <v>17565.533803999424</v>
      </c>
      <c r="AC90" s="12">
        <v>-10659.216152578592</v>
      </c>
      <c r="AD90" s="12">
        <v>0</v>
      </c>
      <c r="AE90" s="12">
        <v>0</v>
      </c>
      <c r="AF90" s="12">
        <v>0</v>
      </c>
      <c r="AG90" s="12">
        <v>0</v>
      </c>
      <c r="AH90" s="51">
        <f t="shared" si="2"/>
        <v>39781639.322538257</v>
      </c>
      <c r="AJ90" s="14"/>
      <c r="AK90" s="19"/>
      <c r="AN90" s="15"/>
    </row>
    <row r="91" spans="1:40" x14ac:dyDescent="0.2">
      <c r="A91" s="34">
        <v>87</v>
      </c>
      <c r="B91" s="35" t="s">
        <v>87</v>
      </c>
      <c r="C91" s="36">
        <v>0.29649999999999999</v>
      </c>
      <c r="D91" s="37">
        <v>2425.4499999999998</v>
      </c>
      <c r="E91" s="37">
        <v>2367.5</v>
      </c>
      <c r="F91" s="38">
        <v>24104445.777319312</v>
      </c>
      <c r="G91" s="50">
        <v>-1028.1434507705271</v>
      </c>
      <c r="H91" s="12">
        <v>0</v>
      </c>
      <c r="I91" s="12">
        <v>0</v>
      </c>
      <c r="J91" s="12">
        <v>-52577</v>
      </c>
      <c r="K91" s="12">
        <v>0</v>
      </c>
      <c r="L91" s="12">
        <v>0</v>
      </c>
      <c r="M91" s="12">
        <v>-188</v>
      </c>
      <c r="N91" s="12">
        <v>10449</v>
      </c>
      <c r="O91" s="12">
        <v>37387</v>
      </c>
      <c r="P91" s="12">
        <v>-13487</v>
      </c>
      <c r="Q91" s="12">
        <v>15230</v>
      </c>
      <c r="R91" s="12">
        <v>-481393</v>
      </c>
      <c r="S91" s="12">
        <v>106781.97496684641</v>
      </c>
      <c r="T91" s="12">
        <v>346</v>
      </c>
      <c r="U91" s="12">
        <v>0</v>
      </c>
      <c r="V91" s="12">
        <v>0</v>
      </c>
      <c r="W91" s="12">
        <v>0</v>
      </c>
      <c r="X91" s="12">
        <v>0</v>
      </c>
      <c r="Y91" s="12">
        <v>-21867.779999997467</v>
      </c>
      <c r="Z91" s="12">
        <v>-6008</v>
      </c>
      <c r="AA91" s="12">
        <v>0</v>
      </c>
      <c r="AB91" s="12">
        <v>-239780.32830674946</v>
      </c>
      <c r="AC91" s="12">
        <v>-8520.5780550949275</v>
      </c>
      <c r="AD91" s="12">
        <v>0</v>
      </c>
      <c r="AE91" s="12">
        <v>0</v>
      </c>
      <c r="AF91" s="12">
        <v>0</v>
      </c>
      <c r="AG91" s="12">
        <v>0</v>
      </c>
      <c r="AH91" s="51">
        <f t="shared" si="2"/>
        <v>23449789.922473546</v>
      </c>
      <c r="AJ91" s="14"/>
      <c r="AK91" s="19"/>
      <c r="AN91" s="15"/>
    </row>
    <row r="92" spans="1:40" x14ac:dyDescent="0.2">
      <c r="A92" s="34">
        <v>88</v>
      </c>
      <c r="B92" s="35" t="s">
        <v>88</v>
      </c>
      <c r="C92" s="36">
        <v>0.36609999999999998</v>
      </c>
      <c r="D92" s="37">
        <v>23313.1</v>
      </c>
      <c r="E92" s="37">
        <v>24019.9</v>
      </c>
      <c r="F92" s="38">
        <v>192251875.59302485</v>
      </c>
      <c r="G92" s="50">
        <v>189491.28716745973</v>
      </c>
      <c r="H92" s="12">
        <v>-111823</v>
      </c>
      <c r="I92" s="12">
        <v>0</v>
      </c>
      <c r="J92" s="12">
        <v>-286380</v>
      </c>
      <c r="K92" s="12">
        <v>-72680.409999996424</v>
      </c>
      <c r="L92" s="12">
        <v>0</v>
      </c>
      <c r="M92" s="12">
        <v>-68327</v>
      </c>
      <c r="N92" s="12">
        <v>134014</v>
      </c>
      <c r="O92" s="12">
        <v>-110318</v>
      </c>
      <c r="P92" s="12">
        <v>43238</v>
      </c>
      <c r="Q92" s="12">
        <v>217007</v>
      </c>
      <c r="R92" s="12">
        <v>4752171</v>
      </c>
      <c r="S92" s="12">
        <v>1334029.141994983</v>
      </c>
      <c r="T92" s="12">
        <v>9532</v>
      </c>
      <c r="U92" s="12">
        <v>0</v>
      </c>
      <c r="V92" s="12">
        <v>0</v>
      </c>
      <c r="W92" s="12">
        <v>0</v>
      </c>
      <c r="X92" s="12">
        <v>0</v>
      </c>
      <c r="Y92" s="12">
        <v>-253919.15999999642</v>
      </c>
      <c r="Z92" s="12">
        <v>102865</v>
      </c>
      <c r="AA92" s="12">
        <v>9517</v>
      </c>
      <c r="AB92" s="12">
        <v>81358.896428108215</v>
      </c>
      <c r="AC92" s="12">
        <v>-106442.40923005342</v>
      </c>
      <c r="AD92" s="12">
        <v>0</v>
      </c>
      <c r="AE92" s="12">
        <v>70798</v>
      </c>
      <c r="AF92" s="12">
        <v>0</v>
      </c>
      <c r="AG92" s="12">
        <v>0</v>
      </c>
      <c r="AH92" s="51">
        <f t="shared" si="2"/>
        <v>198186006.93938535</v>
      </c>
      <c r="AJ92" s="14"/>
      <c r="AK92" s="19"/>
      <c r="AN92" s="15"/>
    </row>
    <row r="93" spans="1:40" x14ac:dyDescent="0.2">
      <c r="A93" s="34">
        <v>89</v>
      </c>
      <c r="B93" s="35" t="s">
        <v>89</v>
      </c>
      <c r="C93" s="36">
        <v>0.34110000000000001</v>
      </c>
      <c r="D93" s="37">
        <v>30879.55</v>
      </c>
      <c r="E93" s="37">
        <v>31166.35</v>
      </c>
      <c r="F93" s="38">
        <v>241605257.63350514</v>
      </c>
      <c r="G93" s="50">
        <v>757005.1537040174</v>
      </c>
      <c r="H93" s="12">
        <v>0</v>
      </c>
      <c r="I93" s="12">
        <v>0</v>
      </c>
      <c r="J93" s="12">
        <v>-90816</v>
      </c>
      <c r="K93" s="12">
        <v>24689</v>
      </c>
      <c r="L93" s="12">
        <v>0</v>
      </c>
      <c r="M93" s="12">
        <v>88733</v>
      </c>
      <c r="N93" s="12">
        <v>-8173</v>
      </c>
      <c r="O93" s="12">
        <v>442518</v>
      </c>
      <c r="P93" s="12">
        <v>-7712</v>
      </c>
      <c r="Q93" s="12">
        <v>-143644</v>
      </c>
      <c r="R93" s="12">
        <v>1884093</v>
      </c>
      <c r="S93" s="12">
        <v>1527594.7912954092</v>
      </c>
      <c r="T93" s="12">
        <v>22433</v>
      </c>
      <c r="U93" s="12">
        <v>0</v>
      </c>
      <c r="V93" s="12">
        <v>0</v>
      </c>
      <c r="W93" s="12">
        <v>0</v>
      </c>
      <c r="X93" s="12">
        <v>0</v>
      </c>
      <c r="Y93" s="12">
        <v>60617.699999988079</v>
      </c>
      <c r="Z93" s="12">
        <v>59474</v>
      </c>
      <c r="AA93" s="12">
        <v>-4242</v>
      </c>
      <c r="AB93" s="12">
        <v>64680.304075747728</v>
      </c>
      <c r="AC93" s="12">
        <v>-121887.58912172914</v>
      </c>
      <c r="AD93" s="12">
        <v>0</v>
      </c>
      <c r="AE93" s="12">
        <v>0</v>
      </c>
      <c r="AF93" s="12">
        <v>0</v>
      </c>
      <c r="AG93" s="12">
        <v>0</v>
      </c>
      <c r="AH93" s="51">
        <f t="shared" si="2"/>
        <v>246160620.99345857</v>
      </c>
      <c r="AJ93" s="14"/>
      <c r="AK93" s="19"/>
      <c r="AN93" s="15"/>
    </row>
    <row r="94" spans="1:40" x14ac:dyDescent="0.2">
      <c r="A94" s="34">
        <v>90</v>
      </c>
      <c r="B94" s="35" t="s">
        <v>90</v>
      </c>
      <c r="C94" s="36">
        <v>0.8</v>
      </c>
      <c r="D94" s="37">
        <v>593.25</v>
      </c>
      <c r="E94" s="37">
        <v>666.55</v>
      </c>
      <c r="F94" s="38">
        <v>3251674.847696349</v>
      </c>
      <c r="G94" s="50">
        <v>-38791.977579269558</v>
      </c>
      <c r="H94" s="12">
        <v>0</v>
      </c>
      <c r="I94" s="12">
        <v>0</v>
      </c>
      <c r="J94" s="12">
        <v>-2242</v>
      </c>
      <c r="K94" s="12">
        <v>0</v>
      </c>
      <c r="L94" s="12">
        <v>0</v>
      </c>
      <c r="M94" s="12">
        <v>1217</v>
      </c>
      <c r="N94" s="12">
        <v>3986</v>
      </c>
      <c r="O94" s="12">
        <v>5489</v>
      </c>
      <c r="P94" s="12">
        <v>2230</v>
      </c>
      <c r="Q94" s="12">
        <v>333</v>
      </c>
      <c r="R94" s="12">
        <v>219696</v>
      </c>
      <c r="S94" s="12">
        <v>88105.300112773199</v>
      </c>
      <c r="T94" s="12">
        <v>-727</v>
      </c>
      <c r="U94" s="12">
        <v>0</v>
      </c>
      <c r="V94" s="12">
        <v>0</v>
      </c>
      <c r="W94" s="12">
        <v>0</v>
      </c>
      <c r="X94" s="12">
        <v>0</v>
      </c>
      <c r="Y94" s="12">
        <v>525.8000000002794</v>
      </c>
      <c r="Z94" s="12">
        <v>6316</v>
      </c>
      <c r="AA94" s="12">
        <v>-467</v>
      </c>
      <c r="AB94" s="12">
        <v>0</v>
      </c>
      <c r="AC94" s="12">
        <v>-7030.3793265833519</v>
      </c>
      <c r="AD94" s="12">
        <v>0</v>
      </c>
      <c r="AE94" s="12">
        <v>0</v>
      </c>
      <c r="AF94" s="12">
        <v>0</v>
      </c>
      <c r="AG94" s="12">
        <v>0</v>
      </c>
      <c r="AH94" s="51">
        <f t="shared" si="2"/>
        <v>3530314.5909032696</v>
      </c>
      <c r="AJ94" s="14"/>
      <c r="AK94" s="19"/>
      <c r="AN94" s="15"/>
    </row>
    <row r="95" spans="1:40" x14ac:dyDescent="0.2">
      <c r="A95" s="34">
        <v>91</v>
      </c>
      <c r="B95" s="35" t="s">
        <v>91</v>
      </c>
      <c r="C95" s="36">
        <v>0.34760000000000002</v>
      </c>
      <c r="D95" s="37">
        <v>937.9</v>
      </c>
      <c r="E95" s="37">
        <v>953.7</v>
      </c>
      <c r="F95" s="38">
        <v>10984411.410824046</v>
      </c>
      <c r="G95" s="50">
        <v>-62258.22664424032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-72287</v>
      </c>
      <c r="N95" s="12">
        <v>9358</v>
      </c>
      <c r="O95" s="12">
        <v>0</v>
      </c>
      <c r="P95" s="12">
        <v>-2313</v>
      </c>
      <c r="Q95" s="12">
        <v>14122</v>
      </c>
      <c r="R95" s="12">
        <v>150561</v>
      </c>
      <c r="S95" s="12">
        <v>55267.851288214326</v>
      </c>
      <c r="T95" s="12">
        <v>-71</v>
      </c>
      <c r="U95" s="12">
        <v>-1</v>
      </c>
      <c r="V95" s="12">
        <v>0</v>
      </c>
      <c r="W95" s="12">
        <v>0</v>
      </c>
      <c r="X95" s="12">
        <v>0</v>
      </c>
      <c r="Y95" s="12">
        <v>-15038.540000000969</v>
      </c>
      <c r="Z95" s="12">
        <v>-14463</v>
      </c>
      <c r="AA95" s="12">
        <v>0</v>
      </c>
      <c r="AB95" s="12">
        <v>-7030.6127387993038</v>
      </c>
      <c r="AC95" s="12">
        <v>-4409.6023075096309</v>
      </c>
      <c r="AD95" s="12">
        <v>0</v>
      </c>
      <c r="AE95" s="12">
        <v>0</v>
      </c>
      <c r="AF95" s="12">
        <v>0</v>
      </c>
      <c r="AG95" s="12">
        <v>0</v>
      </c>
      <c r="AH95" s="51">
        <f t="shared" si="2"/>
        <v>11035848.28042171</v>
      </c>
      <c r="AJ95" s="14"/>
      <c r="AK95" s="19"/>
      <c r="AN95" s="15"/>
    </row>
    <row r="96" spans="1:40" x14ac:dyDescent="0.2">
      <c r="A96" s="34">
        <v>92</v>
      </c>
      <c r="B96" s="35" t="s">
        <v>92</v>
      </c>
      <c r="C96" s="36">
        <v>0.25640000000000002</v>
      </c>
      <c r="D96" s="37">
        <v>5170.7</v>
      </c>
      <c r="E96" s="37">
        <v>5283.7</v>
      </c>
      <c r="F96" s="38">
        <v>50857112.440837257</v>
      </c>
      <c r="G96" s="50">
        <v>-129477.11803562194</v>
      </c>
      <c r="H96" s="12">
        <v>0</v>
      </c>
      <c r="I96" s="12">
        <v>0</v>
      </c>
      <c r="J96" s="12">
        <v>-100032</v>
      </c>
      <c r="K96" s="12">
        <v>0</v>
      </c>
      <c r="L96" s="12">
        <v>0</v>
      </c>
      <c r="M96" s="12">
        <v>-60947</v>
      </c>
      <c r="N96" s="12">
        <v>54111</v>
      </c>
      <c r="O96" s="12">
        <v>26056</v>
      </c>
      <c r="P96" s="12">
        <v>8150</v>
      </c>
      <c r="Q96" s="12">
        <v>6192</v>
      </c>
      <c r="R96" s="12">
        <v>966052</v>
      </c>
      <c r="S96" s="12">
        <v>199903.05921207368</v>
      </c>
      <c r="T96" s="12">
        <v>18811</v>
      </c>
      <c r="U96" s="12">
        <v>0</v>
      </c>
      <c r="V96" s="12">
        <v>0</v>
      </c>
      <c r="W96" s="12">
        <v>0</v>
      </c>
      <c r="X96" s="12">
        <v>0</v>
      </c>
      <c r="Y96" s="12">
        <v>-19884.479999996722</v>
      </c>
      <c r="Z96" s="12">
        <v>53917</v>
      </c>
      <c r="AA96" s="12">
        <v>-1937</v>
      </c>
      <c r="AB96" s="12">
        <v>0</v>
      </c>
      <c r="AC96" s="12">
        <v>-15950.617847889662</v>
      </c>
      <c r="AD96" s="12">
        <v>0</v>
      </c>
      <c r="AE96" s="12">
        <v>0</v>
      </c>
      <c r="AF96" s="12">
        <v>0</v>
      </c>
      <c r="AG96" s="12">
        <v>0</v>
      </c>
      <c r="AH96" s="51">
        <f t="shared" si="2"/>
        <v>51862076.284165822</v>
      </c>
      <c r="AJ96" s="14"/>
      <c r="AK96" s="19"/>
      <c r="AN96" s="15"/>
    </row>
    <row r="97" spans="1:40" x14ac:dyDescent="0.2">
      <c r="A97" s="34">
        <v>93</v>
      </c>
      <c r="B97" s="35" t="s">
        <v>93</v>
      </c>
      <c r="C97" s="36">
        <v>0.43869999999999998</v>
      </c>
      <c r="D97" s="37">
        <v>5010.25</v>
      </c>
      <c r="E97" s="37">
        <v>4919.7</v>
      </c>
      <c r="F97" s="38">
        <v>37881186.897495277</v>
      </c>
      <c r="G97" s="50">
        <v>69544.806510962546</v>
      </c>
      <c r="H97" s="12">
        <v>0</v>
      </c>
      <c r="I97" s="12">
        <v>0</v>
      </c>
      <c r="J97" s="12">
        <v>-30086</v>
      </c>
      <c r="K97" s="12">
        <v>-16230</v>
      </c>
      <c r="L97" s="12">
        <v>0</v>
      </c>
      <c r="M97" s="12">
        <v>27323</v>
      </c>
      <c r="N97" s="12">
        <v>23623</v>
      </c>
      <c r="O97" s="12">
        <v>26880</v>
      </c>
      <c r="P97" s="12">
        <v>-8768</v>
      </c>
      <c r="Q97" s="12">
        <v>-33459</v>
      </c>
      <c r="R97" s="12">
        <v>-567367</v>
      </c>
      <c r="S97" s="12">
        <v>395060.99738515168</v>
      </c>
      <c r="T97" s="12">
        <v>31704</v>
      </c>
      <c r="U97" s="12">
        <v>0</v>
      </c>
      <c r="V97" s="12">
        <v>0</v>
      </c>
      <c r="W97" s="12">
        <v>0</v>
      </c>
      <c r="X97" s="12">
        <v>0</v>
      </c>
      <c r="Y97" s="12">
        <v>-53332.179999999702</v>
      </c>
      <c r="Z97" s="12">
        <v>-2812</v>
      </c>
      <c r="AA97" s="12">
        <v>0</v>
      </c>
      <c r="AB97" s="12">
        <v>6291.078184351325</v>
      </c>
      <c r="AC97" s="12">
        <v>-31522.07275724411</v>
      </c>
      <c r="AD97" s="12">
        <v>0</v>
      </c>
      <c r="AE97" s="12">
        <v>0</v>
      </c>
      <c r="AF97" s="12">
        <v>0</v>
      </c>
      <c r="AG97" s="12">
        <v>0</v>
      </c>
      <c r="AH97" s="51">
        <f t="shared" si="2"/>
        <v>37718037.526818499</v>
      </c>
      <c r="AJ97" s="14"/>
      <c r="AK97" s="19"/>
      <c r="AN97" s="15"/>
    </row>
    <row r="98" spans="1:40" x14ac:dyDescent="0.2">
      <c r="A98" s="34">
        <v>94</v>
      </c>
      <c r="B98" s="35" t="s">
        <v>94</v>
      </c>
      <c r="C98" s="36">
        <v>0.3402</v>
      </c>
      <c r="D98" s="37">
        <v>6341.85</v>
      </c>
      <c r="E98" s="37">
        <v>6394.25</v>
      </c>
      <c r="F98" s="38">
        <v>55037370.173642792</v>
      </c>
      <c r="G98" s="50">
        <v>112606.43203407526</v>
      </c>
      <c r="H98" s="12">
        <v>6636</v>
      </c>
      <c r="I98" s="12">
        <v>0</v>
      </c>
      <c r="J98" s="12">
        <v>-91225</v>
      </c>
      <c r="K98" s="12">
        <v>-254.57000000029802</v>
      </c>
      <c r="L98" s="12">
        <v>0</v>
      </c>
      <c r="M98" s="12">
        <v>-12508</v>
      </c>
      <c r="N98" s="12">
        <v>27092</v>
      </c>
      <c r="O98" s="12">
        <v>-12331</v>
      </c>
      <c r="P98" s="12">
        <v>4868</v>
      </c>
      <c r="Q98" s="12">
        <v>8789</v>
      </c>
      <c r="R98" s="12">
        <v>369923</v>
      </c>
      <c r="S98" s="12">
        <v>354828.25165751576</v>
      </c>
      <c r="T98" s="12">
        <v>16841</v>
      </c>
      <c r="U98" s="12">
        <v>0</v>
      </c>
      <c r="V98" s="12">
        <v>0</v>
      </c>
      <c r="W98" s="12">
        <v>0</v>
      </c>
      <c r="X98" s="12">
        <v>0</v>
      </c>
      <c r="Y98" s="12">
        <v>50886.439999997616</v>
      </c>
      <c r="Z98" s="12">
        <v>32204</v>
      </c>
      <c r="AA98" s="12">
        <v>-5991</v>
      </c>
      <c r="AB98" s="12">
        <v>48374.518661499023</v>
      </c>
      <c r="AC98" s="12">
        <v>-28311.097245119512</v>
      </c>
      <c r="AD98" s="12">
        <v>0</v>
      </c>
      <c r="AE98" s="12">
        <v>65660</v>
      </c>
      <c r="AF98" s="12">
        <v>0</v>
      </c>
      <c r="AG98" s="12">
        <v>0</v>
      </c>
      <c r="AH98" s="51">
        <f t="shared" si="2"/>
        <v>55985458.14875076</v>
      </c>
      <c r="AJ98" s="14"/>
      <c r="AK98" s="19"/>
      <c r="AN98" s="15"/>
    </row>
    <row r="99" spans="1:40" x14ac:dyDescent="0.2">
      <c r="A99" s="34">
        <v>95</v>
      </c>
      <c r="B99" s="35" t="s">
        <v>95</v>
      </c>
      <c r="C99" s="36">
        <v>0.4768</v>
      </c>
      <c r="D99" s="37">
        <v>1414.8</v>
      </c>
      <c r="E99" s="37">
        <v>1515.3</v>
      </c>
      <c r="F99" s="38">
        <v>14344754.738019578</v>
      </c>
      <c r="G99" s="50">
        <v>34484.597434734926</v>
      </c>
      <c r="H99" s="12">
        <v>0</v>
      </c>
      <c r="I99" s="12">
        <v>0</v>
      </c>
      <c r="J99" s="12">
        <v>-25417</v>
      </c>
      <c r="K99" s="12">
        <v>0</v>
      </c>
      <c r="L99" s="12">
        <v>0</v>
      </c>
      <c r="M99" s="12">
        <v>0</v>
      </c>
      <c r="N99" s="12">
        <v>23154</v>
      </c>
      <c r="O99" s="12">
        <v>15889</v>
      </c>
      <c r="P99" s="12">
        <v>3796</v>
      </c>
      <c r="Q99" s="12">
        <v>6099</v>
      </c>
      <c r="R99" s="12">
        <v>808718</v>
      </c>
      <c r="S99" s="12">
        <v>126126.59223228879</v>
      </c>
      <c r="T99" s="12">
        <v>6177</v>
      </c>
      <c r="U99" s="12">
        <v>0</v>
      </c>
      <c r="V99" s="12">
        <v>0</v>
      </c>
      <c r="W99" s="12">
        <v>0</v>
      </c>
      <c r="X99" s="12">
        <v>0</v>
      </c>
      <c r="Y99" s="12">
        <v>-9419.519999999553</v>
      </c>
      <c r="Z99" s="12">
        <v>43455</v>
      </c>
      <c r="AA99" s="12">
        <v>-24</v>
      </c>
      <c r="AB99" s="12">
        <v>0</v>
      </c>
      <c r="AC99" s="12">
        <v>-10063.663527196273</v>
      </c>
      <c r="AD99" s="12">
        <v>0</v>
      </c>
      <c r="AE99" s="12">
        <v>0</v>
      </c>
      <c r="AF99" s="12">
        <v>0</v>
      </c>
      <c r="AG99" s="12">
        <v>0</v>
      </c>
      <c r="AH99" s="51">
        <f t="shared" si="2"/>
        <v>15367729.744159406</v>
      </c>
      <c r="AJ99" s="14"/>
      <c r="AK99" s="19"/>
      <c r="AN99" s="15"/>
    </row>
    <row r="100" spans="1:40" x14ac:dyDescent="0.2">
      <c r="A100" s="34">
        <v>96</v>
      </c>
      <c r="B100" s="35" t="s">
        <v>96</v>
      </c>
      <c r="C100" s="36">
        <v>0.23469999999999999</v>
      </c>
      <c r="D100" s="37">
        <v>5160.8999999999996</v>
      </c>
      <c r="E100" s="37">
        <v>5501.5</v>
      </c>
      <c r="F100" s="38">
        <v>51485338.024926335</v>
      </c>
      <c r="G100" s="50">
        <v>-80832.828880287707</v>
      </c>
      <c r="H100" s="12">
        <v>0</v>
      </c>
      <c r="I100" s="12">
        <v>0</v>
      </c>
      <c r="J100" s="12">
        <v>-105811</v>
      </c>
      <c r="K100" s="12">
        <v>0.25</v>
      </c>
      <c r="L100" s="12">
        <v>0</v>
      </c>
      <c r="M100" s="12">
        <v>8956</v>
      </c>
      <c r="N100" s="12">
        <v>15936</v>
      </c>
      <c r="O100" s="12">
        <v>39331</v>
      </c>
      <c r="P100" s="12">
        <v>31432</v>
      </c>
      <c r="Q100" s="12">
        <v>-3824</v>
      </c>
      <c r="R100" s="12">
        <v>2946034</v>
      </c>
      <c r="S100" s="12">
        <v>171266.14822847396</v>
      </c>
      <c r="T100" s="12">
        <v>47360</v>
      </c>
      <c r="U100" s="12">
        <v>0</v>
      </c>
      <c r="V100" s="12">
        <v>0</v>
      </c>
      <c r="W100" s="12">
        <v>0</v>
      </c>
      <c r="X100" s="12">
        <v>0</v>
      </c>
      <c r="Y100" s="12">
        <v>-42321.179999999702</v>
      </c>
      <c r="Z100" s="12">
        <v>74136</v>
      </c>
      <c r="AA100" s="12">
        <v>552</v>
      </c>
      <c r="AB100" s="12">
        <v>-117880.57480499893</v>
      </c>
      <c r="AC100" s="12">
        <v>-13664.629149988294</v>
      </c>
      <c r="AD100" s="12">
        <v>0</v>
      </c>
      <c r="AE100" s="12">
        <v>0</v>
      </c>
      <c r="AF100" s="12">
        <v>0</v>
      </c>
      <c r="AG100" s="12">
        <v>0</v>
      </c>
      <c r="AH100" s="51">
        <f t="shared" si="2"/>
        <v>54456007.210319534</v>
      </c>
      <c r="AJ100" s="14"/>
      <c r="AK100" s="19"/>
      <c r="AN100" s="15"/>
    </row>
    <row r="101" spans="1:40" x14ac:dyDescent="0.2">
      <c r="A101" s="34">
        <v>97</v>
      </c>
      <c r="B101" s="35" t="s">
        <v>97</v>
      </c>
      <c r="C101" s="36">
        <v>0.32769999999999999</v>
      </c>
      <c r="D101" s="37">
        <v>3537.95</v>
      </c>
      <c r="E101" s="37">
        <v>3774.9</v>
      </c>
      <c r="F101" s="38">
        <v>31660508.623296693</v>
      </c>
      <c r="G101" s="50">
        <v>-31632.871195126325</v>
      </c>
      <c r="H101" s="12">
        <v>0</v>
      </c>
      <c r="I101" s="12">
        <v>0</v>
      </c>
      <c r="J101" s="12">
        <v>-65319</v>
      </c>
      <c r="K101" s="12">
        <v>0</v>
      </c>
      <c r="L101" s="12">
        <v>0</v>
      </c>
      <c r="M101" s="12">
        <v>-35371</v>
      </c>
      <c r="N101" s="12">
        <v>-11703</v>
      </c>
      <c r="O101" s="12">
        <v>45937</v>
      </c>
      <c r="P101" s="12">
        <v>7624</v>
      </c>
      <c r="Q101" s="12">
        <v>-2239</v>
      </c>
      <c r="R101" s="12">
        <v>1768500</v>
      </c>
      <c r="S101" s="12">
        <v>187567.85664184019</v>
      </c>
      <c r="T101" s="12">
        <v>8780</v>
      </c>
      <c r="U101" s="12">
        <v>-1</v>
      </c>
      <c r="V101" s="12">
        <v>0</v>
      </c>
      <c r="W101" s="12">
        <v>0</v>
      </c>
      <c r="X101" s="12">
        <v>0</v>
      </c>
      <c r="Y101" s="12">
        <v>13876.719999998808</v>
      </c>
      <c r="Z101" s="12">
        <v>49876</v>
      </c>
      <c r="AA101" s="12">
        <v>0</v>
      </c>
      <c r="AB101" s="12">
        <v>102467.06089919806</v>
      </c>
      <c r="AC101" s="12">
        <v>-14965.884624436498</v>
      </c>
      <c r="AD101" s="12">
        <v>0</v>
      </c>
      <c r="AE101" s="12">
        <v>0</v>
      </c>
      <c r="AF101" s="12">
        <v>0</v>
      </c>
      <c r="AG101" s="12">
        <v>0</v>
      </c>
      <c r="AH101" s="51">
        <f t="shared" si="2"/>
        <v>33683905.505018167</v>
      </c>
      <c r="AJ101" s="14"/>
      <c r="AK101" s="19"/>
      <c r="AN101" s="15"/>
    </row>
    <row r="102" spans="1:40" x14ac:dyDescent="0.2">
      <c r="A102" s="34">
        <v>98</v>
      </c>
      <c r="B102" s="35" t="s">
        <v>98</v>
      </c>
      <c r="C102" s="36">
        <v>0.36990000000000001</v>
      </c>
      <c r="D102" s="37">
        <v>12851</v>
      </c>
      <c r="E102" s="37">
        <v>12880.5</v>
      </c>
      <c r="F102" s="38">
        <v>92585841.293154493</v>
      </c>
      <c r="G102" s="50">
        <v>64200.680886000395</v>
      </c>
      <c r="H102" s="12">
        <v>0</v>
      </c>
      <c r="I102" s="12">
        <v>0</v>
      </c>
      <c r="J102" s="12">
        <v>-44737</v>
      </c>
      <c r="K102" s="12">
        <v>0</v>
      </c>
      <c r="L102" s="12">
        <v>0</v>
      </c>
      <c r="M102" s="12">
        <v>-44074</v>
      </c>
      <c r="N102" s="12">
        <v>49639</v>
      </c>
      <c r="O102" s="12">
        <v>182149</v>
      </c>
      <c r="P102" s="12">
        <v>-4828</v>
      </c>
      <c r="Q102" s="12">
        <v>-22033</v>
      </c>
      <c r="R102" s="12">
        <v>166606</v>
      </c>
      <c r="S102" s="12">
        <v>667825.47398163378</v>
      </c>
      <c r="T102" s="12">
        <v>-2146</v>
      </c>
      <c r="U102" s="12">
        <v>1</v>
      </c>
      <c r="V102" s="12">
        <v>0</v>
      </c>
      <c r="W102" s="12">
        <v>0</v>
      </c>
      <c r="X102" s="12">
        <v>0</v>
      </c>
      <c r="Y102" s="12">
        <v>-47477.100000008941</v>
      </c>
      <c r="Z102" s="12">
        <v>6740</v>
      </c>
      <c r="AA102" s="12">
        <v>1248</v>
      </c>
      <c r="AB102" s="12">
        <v>229822.28963899612</v>
      </c>
      <c r="AC102" s="12">
        <v>-53285.626795396209</v>
      </c>
      <c r="AD102" s="12">
        <v>0</v>
      </c>
      <c r="AE102" s="12">
        <v>0</v>
      </c>
      <c r="AF102" s="12">
        <v>0</v>
      </c>
      <c r="AG102" s="12">
        <v>0</v>
      </c>
      <c r="AH102" s="51">
        <f t="shared" si="2"/>
        <v>93735492.010865718</v>
      </c>
      <c r="AJ102" s="14"/>
      <c r="AK102" s="19"/>
      <c r="AN102" s="15"/>
    </row>
    <row r="103" spans="1:40" x14ac:dyDescent="0.2">
      <c r="A103" s="34">
        <v>101</v>
      </c>
      <c r="B103" s="35" t="s">
        <v>99</v>
      </c>
      <c r="C103" s="36">
        <v>0.8</v>
      </c>
      <c r="D103" s="37">
        <v>15514.4</v>
      </c>
      <c r="E103" s="37">
        <v>15473.8</v>
      </c>
      <c r="F103" s="38">
        <v>66019417.380823769</v>
      </c>
      <c r="G103" s="50">
        <v>288304.95748196542</v>
      </c>
      <c r="H103" s="12">
        <v>0</v>
      </c>
      <c r="I103" s="12">
        <v>0</v>
      </c>
      <c r="J103" s="12">
        <v>-38577</v>
      </c>
      <c r="K103" s="12">
        <v>-187525</v>
      </c>
      <c r="L103" s="12">
        <v>0</v>
      </c>
      <c r="M103" s="12">
        <v>6170</v>
      </c>
      <c r="N103" s="12">
        <v>3994</v>
      </c>
      <c r="O103" s="12">
        <v>-128013</v>
      </c>
      <c r="P103" s="12">
        <v>-7452</v>
      </c>
      <c r="Q103" s="12">
        <v>249267</v>
      </c>
      <c r="R103" s="12">
        <v>-99506</v>
      </c>
      <c r="S103" s="12">
        <v>2041997.4990767464</v>
      </c>
      <c r="T103" s="12">
        <v>-40082</v>
      </c>
      <c r="U103" s="12">
        <v>1</v>
      </c>
      <c r="V103" s="12">
        <v>0</v>
      </c>
      <c r="W103" s="12">
        <v>0</v>
      </c>
      <c r="X103" s="12">
        <v>0</v>
      </c>
      <c r="Y103" s="12">
        <v>-82729.019999995828</v>
      </c>
      <c r="Z103" s="12">
        <v>-8661</v>
      </c>
      <c r="AA103" s="12">
        <v>-7172</v>
      </c>
      <c r="AB103" s="12">
        <v>-1765.3720000088215</v>
      </c>
      <c r="AC103" s="12">
        <v>-162931.76265598834</v>
      </c>
      <c r="AD103" s="12">
        <v>0</v>
      </c>
      <c r="AE103" s="12">
        <v>0</v>
      </c>
      <c r="AF103" s="12">
        <v>0</v>
      </c>
      <c r="AG103" s="12">
        <v>0</v>
      </c>
      <c r="AH103" s="51">
        <f t="shared" si="2"/>
        <v>67844737.682726488</v>
      </c>
      <c r="AJ103" s="14"/>
      <c r="AK103" s="19"/>
      <c r="AN103" s="15"/>
    </row>
    <row r="104" spans="1:40" x14ac:dyDescent="0.2">
      <c r="A104" s="34">
        <v>102</v>
      </c>
      <c r="B104" s="35" t="s">
        <v>100</v>
      </c>
      <c r="C104" s="36">
        <v>0.30580000000000002</v>
      </c>
      <c r="D104" s="37">
        <v>2089.1</v>
      </c>
      <c r="E104" s="37">
        <v>2071.1999999999998</v>
      </c>
      <c r="F104" s="38">
        <v>22145465.292968407</v>
      </c>
      <c r="G104" s="50">
        <v>-25620.923344604671</v>
      </c>
      <c r="H104" s="12">
        <v>0</v>
      </c>
      <c r="I104" s="12">
        <v>0</v>
      </c>
      <c r="J104" s="12">
        <v>-33724</v>
      </c>
      <c r="K104" s="12">
        <v>-85965</v>
      </c>
      <c r="L104" s="12">
        <v>0</v>
      </c>
      <c r="M104" s="12">
        <v>988</v>
      </c>
      <c r="N104" s="12">
        <v>14467</v>
      </c>
      <c r="O104" s="12">
        <v>-59190</v>
      </c>
      <c r="P104" s="12">
        <v>5142</v>
      </c>
      <c r="Q104" s="12">
        <v>11560</v>
      </c>
      <c r="R104" s="12">
        <v>-155607</v>
      </c>
      <c r="S104" s="12">
        <v>110276.13488158956</v>
      </c>
      <c r="T104" s="12">
        <v>1521</v>
      </c>
      <c r="U104" s="12">
        <v>0</v>
      </c>
      <c r="V104" s="12">
        <v>0</v>
      </c>
      <c r="W104" s="12">
        <v>0</v>
      </c>
      <c r="X104" s="12">
        <v>0</v>
      </c>
      <c r="Y104" s="12">
        <v>-35385.460000000894</v>
      </c>
      <c r="Z104" s="12">
        <v>7220</v>
      </c>
      <c r="AA104" s="12">
        <v>0</v>
      </c>
      <c r="AB104" s="12">
        <v>40447.128777902573</v>
      </c>
      <c r="AC104" s="12">
        <v>-8799.2517070882022</v>
      </c>
      <c r="AD104" s="12">
        <v>0</v>
      </c>
      <c r="AE104" s="12">
        <v>0</v>
      </c>
      <c r="AF104" s="12">
        <v>0</v>
      </c>
      <c r="AG104" s="12">
        <v>0</v>
      </c>
      <c r="AH104" s="51">
        <f t="shared" ref="AH104:AH135" si="3">SUM(F104:AG104)</f>
        <v>21932794.921576206</v>
      </c>
      <c r="AJ104" s="14"/>
      <c r="AK104" s="19"/>
      <c r="AN104" s="15"/>
    </row>
    <row r="105" spans="1:40" x14ac:dyDescent="0.2">
      <c r="A105" s="34">
        <v>103</v>
      </c>
      <c r="B105" s="35" t="s">
        <v>101</v>
      </c>
      <c r="C105" s="36">
        <v>0.19420000000000001</v>
      </c>
      <c r="D105" s="37">
        <v>750.2</v>
      </c>
      <c r="E105" s="37">
        <v>809</v>
      </c>
      <c r="F105" s="38">
        <v>8793998.7096972261</v>
      </c>
      <c r="G105" s="50">
        <v>5361.7519736289978</v>
      </c>
      <c r="H105" s="12">
        <v>0</v>
      </c>
      <c r="I105" s="12">
        <v>0</v>
      </c>
      <c r="J105" s="12">
        <v>-6022</v>
      </c>
      <c r="K105" s="12">
        <v>0</v>
      </c>
      <c r="L105" s="12">
        <v>0</v>
      </c>
      <c r="M105" s="12">
        <v>0</v>
      </c>
      <c r="N105" s="12">
        <v>5738</v>
      </c>
      <c r="O105" s="12">
        <v>18824</v>
      </c>
      <c r="P105" s="12">
        <v>-6</v>
      </c>
      <c r="Q105" s="12">
        <v>0</v>
      </c>
      <c r="R105" s="12">
        <v>616173</v>
      </c>
      <c r="S105" s="12">
        <v>25330.176446530968</v>
      </c>
      <c r="T105" s="12">
        <v>1236</v>
      </c>
      <c r="U105" s="12">
        <v>1</v>
      </c>
      <c r="V105" s="12">
        <v>0</v>
      </c>
      <c r="W105" s="12">
        <v>0</v>
      </c>
      <c r="X105" s="12">
        <v>0</v>
      </c>
      <c r="Y105" s="12">
        <v>-7214.019999999553</v>
      </c>
      <c r="Z105" s="12">
        <v>23559</v>
      </c>
      <c r="AA105" s="12">
        <v>0</v>
      </c>
      <c r="AB105" s="12">
        <v>0</v>
      </c>
      <c r="AC105" s="12">
        <v>-2020.346362138167</v>
      </c>
      <c r="AD105" s="12">
        <v>0</v>
      </c>
      <c r="AE105" s="12">
        <v>0</v>
      </c>
      <c r="AF105" s="12">
        <v>0</v>
      </c>
      <c r="AG105" s="12">
        <v>0</v>
      </c>
      <c r="AH105" s="51">
        <f t="shared" si="3"/>
        <v>9474959.2717552483</v>
      </c>
      <c r="AJ105" s="14"/>
      <c r="AK105" s="19"/>
      <c r="AN105" s="15"/>
    </row>
    <row r="106" spans="1:40" x14ac:dyDescent="0.2">
      <c r="A106" s="34">
        <v>104</v>
      </c>
      <c r="B106" s="35" t="s">
        <v>102</v>
      </c>
      <c r="C106" s="36">
        <v>0.69520000000000004</v>
      </c>
      <c r="D106" s="37">
        <v>3953.05</v>
      </c>
      <c r="E106" s="37">
        <v>4306</v>
      </c>
      <c r="F106" s="38">
        <v>23028076.183053251</v>
      </c>
      <c r="G106" s="50">
        <v>158090.18850606307</v>
      </c>
      <c r="H106" s="12">
        <v>0</v>
      </c>
      <c r="I106" s="12">
        <v>0</v>
      </c>
      <c r="J106" s="12">
        <v>-22779</v>
      </c>
      <c r="K106" s="12">
        <v>-177300</v>
      </c>
      <c r="L106" s="12">
        <v>0</v>
      </c>
      <c r="M106" s="12">
        <v>106296</v>
      </c>
      <c r="N106" s="12">
        <v>-5435</v>
      </c>
      <c r="O106" s="12">
        <v>27768</v>
      </c>
      <c r="P106" s="12">
        <v>4470</v>
      </c>
      <c r="Q106" s="12">
        <v>120293</v>
      </c>
      <c r="R106" s="12">
        <v>1184699</v>
      </c>
      <c r="S106" s="12">
        <v>530116.26230280101</v>
      </c>
      <c r="T106" s="12">
        <v>8902</v>
      </c>
      <c r="U106" s="12">
        <v>-1</v>
      </c>
      <c r="V106" s="12">
        <v>0</v>
      </c>
      <c r="W106" s="12">
        <v>0</v>
      </c>
      <c r="X106" s="12">
        <v>0</v>
      </c>
      <c r="Y106" s="12">
        <v>26738.800000000745</v>
      </c>
      <c r="Z106" s="12">
        <v>27014</v>
      </c>
      <c r="AA106" s="12">
        <v>1339</v>
      </c>
      <c r="AB106" s="12">
        <v>-26004.541132800281</v>
      </c>
      <c r="AC106" s="12">
        <v>-42297.947963267565</v>
      </c>
      <c r="AD106" s="12">
        <v>0</v>
      </c>
      <c r="AE106" s="12">
        <v>0</v>
      </c>
      <c r="AF106" s="12">
        <v>0</v>
      </c>
      <c r="AG106" s="12">
        <v>0</v>
      </c>
      <c r="AH106" s="51">
        <f t="shared" si="3"/>
        <v>24949984.944766048</v>
      </c>
      <c r="AJ106" s="14"/>
      <c r="AK106" s="19"/>
      <c r="AN106" s="15"/>
    </row>
    <row r="107" spans="1:40" x14ac:dyDescent="0.2">
      <c r="A107" s="34">
        <v>106</v>
      </c>
      <c r="B107" s="35" t="s">
        <v>103</v>
      </c>
      <c r="C107" s="36">
        <v>0.41599999999999998</v>
      </c>
      <c r="D107" s="37">
        <v>2677.85</v>
      </c>
      <c r="E107" s="37">
        <v>2752.25</v>
      </c>
      <c r="F107" s="38">
        <v>21937032.515274696</v>
      </c>
      <c r="G107" s="50">
        <v>-14857.953810524195</v>
      </c>
      <c r="H107" s="12">
        <v>0</v>
      </c>
      <c r="I107" s="12">
        <v>0</v>
      </c>
      <c r="J107" s="12">
        <v>-19641</v>
      </c>
      <c r="K107" s="12">
        <v>0</v>
      </c>
      <c r="L107" s="12">
        <v>0</v>
      </c>
      <c r="M107" s="12">
        <v>5531</v>
      </c>
      <c r="N107" s="12">
        <v>-3460</v>
      </c>
      <c r="O107" s="12">
        <v>41609</v>
      </c>
      <c r="P107" s="12">
        <v>-11135</v>
      </c>
      <c r="Q107" s="12">
        <v>-18478</v>
      </c>
      <c r="R107" s="12">
        <v>492406</v>
      </c>
      <c r="S107" s="12">
        <v>167692.52720806003</v>
      </c>
      <c r="T107" s="12">
        <v>9182</v>
      </c>
      <c r="U107" s="12">
        <v>-1</v>
      </c>
      <c r="V107" s="12">
        <v>0</v>
      </c>
      <c r="W107" s="12">
        <v>0</v>
      </c>
      <c r="X107" s="12">
        <v>0</v>
      </c>
      <c r="Y107" s="12">
        <v>17429.5</v>
      </c>
      <c r="Z107" s="12">
        <v>-9365</v>
      </c>
      <c r="AA107" s="12">
        <v>-1004</v>
      </c>
      <c r="AB107" s="12">
        <v>-40320.206799998879</v>
      </c>
      <c r="AC107" s="12">
        <v>-13380.880386155099</v>
      </c>
      <c r="AD107" s="12">
        <v>0</v>
      </c>
      <c r="AE107" s="12">
        <v>0</v>
      </c>
      <c r="AF107" s="12">
        <v>0</v>
      </c>
      <c r="AG107" s="12">
        <v>0</v>
      </c>
      <c r="AH107" s="51">
        <f t="shared" si="3"/>
        <v>22539239.501486078</v>
      </c>
      <c r="AJ107" s="14"/>
      <c r="AK107" s="19"/>
      <c r="AN107" s="15"/>
    </row>
    <row r="108" spans="1:40" x14ac:dyDescent="0.2">
      <c r="A108" s="34">
        <v>108</v>
      </c>
      <c r="B108" s="35" t="s">
        <v>104</v>
      </c>
      <c r="C108" s="36">
        <v>0.25240000000000001</v>
      </c>
      <c r="D108" s="37">
        <v>5473.75</v>
      </c>
      <c r="E108" s="37">
        <v>5336.05</v>
      </c>
      <c r="F108" s="38">
        <v>59988608.960418344</v>
      </c>
      <c r="G108" s="50">
        <v>38162.569131992757</v>
      </c>
      <c r="H108" s="12">
        <v>0</v>
      </c>
      <c r="I108" s="12">
        <v>0</v>
      </c>
      <c r="J108" s="12">
        <v>-58666</v>
      </c>
      <c r="K108" s="12">
        <v>-101158</v>
      </c>
      <c r="L108" s="12">
        <v>0</v>
      </c>
      <c r="M108" s="12">
        <v>-23979</v>
      </c>
      <c r="N108" s="12">
        <v>14916</v>
      </c>
      <c r="O108" s="12">
        <v>126177</v>
      </c>
      <c r="P108" s="12">
        <v>560</v>
      </c>
      <c r="Q108" s="12">
        <v>0</v>
      </c>
      <c r="R108" s="12">
        <v>-1286201</v>
      </c>
      <c r="S108" s="12">
        <v>230093.75538150221</v>
      </c>
      <c r="T108" s="12">
        <v>-2455</v>
      </c>
      <c r="U108" s="12">
        <v>1</v>
      </c>
      <c r="V108" s="12">
        <v>0</v>
      </c>
      <c r="W108" s="12">
        <v>0</v>
      </c>
      <c r="X108" s="12">
        <v>0</v>
      </c>
      <c r="Y108" s="12">
        <v>46797.520000003278</v>
      </c>
      <c r="Z108" s="12">
        <v>-31161</v>
      </c>
      <c r="AA108" s="12">
        <v>8729</v>
      </c>
      <c r="AB108" s="12">
        <v>50105.064072005451</v>
      </c>
      <c r="AC108" s="12">
        <v>-18359.403578996658</v>
      </c>
      <c r="AD108" s="12">
        <v>0</v>
      </c>
      <c r="AE108" s="12">
        <v>0</v>
      </c>
      <c r="AF108" s="12">
        <v>0</v>
      </c>
      <c r="AG108" s="12">
        <v>0</v>
      </c>
      <c r="AH108" s="51">
        <f t="shared" si="3"/>
        <v>58982171.465424851</v>
      </c>
      <c r="AJ108" s="14"/>
      <c r="AK108" s="19"/>
      <c r="AN108" s="15"/>
    </row>
    <row r="109" spans="1:40" x14ac:dyDescent="0.2">
      <c r="A109" s="34">
        <v>109</v>
      </c>
      <c r="B109" s="35" t="s">
        <v>105</v>
      </c>
      <c r="C109" s="36">
        <v>0.8</v>
      </c>
      <c r="D109" s="37">
        <v>2452.65</v>
      </c>
      <c r="E109" s="37">
        <v>2437.5</v>
      </c>
      <c r="F109" s="38">
        <v>9335465.8286598679</v>
      </c>
      <c r="G109" s="50">
        <v>-10039.160618472844</v>
      </c>
      <c r="H109" s="12">
        <v>0</v>
      </c>
      <c r="I109" s="12">
        <v>0</v>
      </c>
      <c r="J109" s="12">
        <v>-4925</v>
      </c>
      <c r="K109" s="12">
        <v>0</v>
      </c>
      <c r="L109" s="12">
        <v>0</v>
      </c>
      <c r="M109" s="12">
        <v>-46985</v>
      </c>
      <c r="N109" s="12">
        <v>19033</v>
      </c>
      <c r="O109" s="12">
        <v>-935</v>
      </c>
      <c r="P109" s="12">
        <v>820</v>
      </c>
      <c r="Q109" s="12">
        <v>-1089</v>
      </c>
      <c r="R109" s="12">
        <v>-33795</v>
      </c>
      <c r="S109" s="12">
        <v>302560.09170559794</v>
      </c>
      <c r="T109" s="12">
        <v>-9886</v>
      </c>
      <c r="U109" s="12">
        <v>0</v>
      </c>
      <c r="V109" s="12">
        <v>0</v>
      </c>
      <c r="W109" s="12">
        <v>0</v>
      </c>
      <c r="X109" s="12">
        <v>0</v>
      </c>
      <c r="Y109" s="12">
        <v>1309.660000000149</v>
      </c>
      <c r="Z109" s="12">
        <v>0</v>
      </c>
      <c r="AA109" s="12">
        <v>568</v>
      </c>
      <c r="AB109" s="12">
        <v>-6888.6499999985099</v>
      </c>
      <c r="AC109" s="12">
        <v>-24141.595243701711</v>
      </c>
      <c r="AD109" s="12">
        <v>0</v>
      </c>
      <c r="AE109" s="12">
        <v>0</v>
      </c>
      <c r="AF109" s="12">
        <v>0</v>
      </c>
      <c r="AG109" s="12">
        <v>0</v>
      </c>
      <c r="AH109" s="51">
        <f t="shared" si="3"/>
        <v>9521072.1745032929</v>
      </c>
      <c r="AJ109" s="14"/>
      <c r="AK109" s="19"/>
      <c r="AN109" s="15"/>
    </row>
    <row r="110" spans="1:40" x14ac:dyDescent="0.2">
      <c r="A110" s="34">
        <v>110</v>
      </c>
      <c r="B110" s="35" t="s">
        <v>106</v>
      </c>
      <c r="C110" s="36">
        <v>0.58079999999999998</v>
      </c>
      <c r="D110" s="37">
        <v>3556.55</v>
      </c>
      <c r="E110" s="37">
        <v>3637.05</v>
      </c>
      <c r="F110" s="38">
        <v>23599493.662853923</v>
      </c>
      <c r="G110" s="50">
        <v>-114153.88825373724</v>
      </c>
      <c r="H110" s="12">
        <v>0</v>
      </c>
      <c r="I110" s="12">
        <v>0</v>
      </c>
      <c r="J110" s="12">
        <v>-40124</v>
      </c>
      <c r="K110" s="12">
        <v>0</v>
      </c>
      <c r="L110" s="12">
        <v>0</v>
      </c>
      <c r="M110" s="12">
        <v>-63587</v>
      </c>
      <c r="N110" s="12">
        <v>-10294</v>
      </c>
      <c r="O110" s="12">
        <v>78340</v>
      </c>
      <c r="P110" s="12">
        <v>12802</v>
      </c>
      <c r="Q110" s="12">
        <v>40696</v>
      </c>
      <c r="R110" s="12">
        <v>384093</v>
      </c>
      <c r="S110" s="12">
        <v>310565.10344143957</v>
      </c>
      <c r="T110" s="12">
        <v>867</v>
      </c>
      <c r="U110" s="12">
        <v>0</v>
      </c>
      <c r="V110" s="12">
        <v>0</v>
      </c>
      <c r="W110" s="12">
        <v>0</v>
      </c>
      <c r="X110" s="12">
        <v>0</v>
      </c>
      <c r="Y110" s="12">
        <v>-20538.320000000298</v>
      </c>
      <c r="Z110" s="12">
        <v>83040</v>
      </c>
      <c r="AA110" s="12">
        <v>-3596</v>
      </c>
      <c r="AB110" s="12">
        <v>14060.91895519942</v>
      </c>
      <c r="AC110" s="12">
        <v>-24779.410878267139</v>
      </c>
      <c r="AD110" s="12">
        <v>0</v>
      </c>
      <c r="AE110" s="12">
        <v>0</v>
      </c>
      <c r="AF110" s="12">
        <v>0</v>
      </c>
      <c r="AG110" s="12">
        <v>0</v>
      </c>
      <c r="AH110" s="51">
        <f t="shared" si="3"/>
        <v>24246885.066118557</v>
      </c>
      <c r="AJ110" s="14"/>
      <c r="AK110" s="19"/>
      <c r="AN110" s="15"/>
    </row>
    <row r="111" spans="1:40" x14ac:dyDescent="0.2">
      <c r="A111" s="34">
        <v>111</v>
      </c>
      <c r="B111" s="35" t="s">
        <v>107</v>
      </c>
      <c r="C111" s="36">
        <v>0.26190000000000002</v>
      </c>
      <c r="D111" s="37">
        <v>1314</v>
      </c>
      <c r="E111" s="37">
        <v>1346.75</v>
      </c>
      <c r="F111" s="38">
        <v>12631304.044200659</v>
      </c>
      <c r="G111" s="50">
        <v>-22470.441035509109</v>
      </c>
      <c r="H111" s="12">
        <v>0</v>
      </c>
      <c r="I111" s="12">
        <v>0</v>
      </c>
      <c r="J111" s="12">
        <v>-5516</v>
      </c>
      <c r="K111" s="12">
        <v>0</v>
      </c>
      <c r="L111" s="12">
        <v>0</v>
      </c>
      <c r="M111" s="12">
        <v>-17177</v>
      </c>
      <c r="N111" s="12">
        <v>4076</v>
      </c>
      <c r="O111" s="12">
        <v>-3448</v>
      </c>
      <c r="P111" s="12">
        <v>141</v>
      </c>
      <c r="Q111" s="12">
        <v>-14749</v>
      </c>
      <c r="R111" s="12">
        <v>266997</v>
      </c>
      <c r="S111" s="12">
        <v>42476.930712701753</v>
      </c>
      <c r="T111" s="12">
        <v>-1890</v>
      </c>
      <c r="U111" s="12">
        <v>0</v>
      </c>
      <c r="V111" s="12">
        <v>0</v>
      </c>
      <c r="W111" s="12">
        <v>0</v>
      </c>
      <c r="X111" s="12">
        <v>0</v>
      </c>
      <c r="Y111" s="12">
        <v>-28619.360000001267</v>
      </c>
      <c r="Z111" s="12">
        <v>-2333</v>
      </c>
      <c r="AA111" s="12">
        <v>9</v>
      </c>
      <c r="AB111" s="12">
        <v>3302.9605950005352</v>
      </c>
      <c r="AC111" s="12">
        <v>-3389.8994584400207</v>
      </c>
      <c r="AD111" s="12">
        <v>0</v>
      </c>
      <c r="AE111" s="12">
        <v>0</v>
      </c>
      <c r="AF111" s="12">
        <v>0</v>
      </c>
      <c r="AG111" s="12">
        <v>0</v>
      </c>
      <c r="AH111" s="51">
        <f t="shared" si="3"/>
        <v>12848714.235014411</v>
      </c>
      <c r="AJ111" s="14"/>
      <c r="AK111" s="19"/>
      <c r="AN111" s="15"/>
    </row>
    <row r="112" spans="1:40" x14ac:dyDescent="0.2">
      <c r="A112" s="34">
        <v>112</v>
      </c>
      <c r="B112" s="35" t="s">
        <v>108</v>
      </c>
      <c r="C112" s="36">
        <v>0.27310000000000001</v>
      </c>
      <c r="D112" s="37">
        <v>18981.3</v>
      </c>
      <c r="E112" s="37">
        <v>19035.650000000001</v>
      </c>
      <c r="F112" s="38">
        <v>173541731.24861279</v>
      </c>
      <c r="G112" s="50">
        <v>-272648.8132109642</v>
      </c>
      <c r="H112" s="12">
        <v>-11705</v>
      </c>
      <c r="I112" s="12">
        <v>0</v>
      </c>
      <c r="J112" s="12">
        <v>-195572</v>
      </c>
      <c r="K112" s="12">
        <v>0</v>
      </c>
      <c r="L112" s="12">
        <v>0</v>
      </c>
      <c r="M112" s="12">
        <v>-35986</v>
      </c>
      <c r="N112" s="12">
        <v>-42863</v>
      </c>
      <c r="O112" s="12">
        <v>850717</v>
      </c>
      <c r="P112" s="12">
        <v>15545</v>
      </c>
      <c r="Q112" s="12">
        <v>76259</v>
      </c>
      <c r="R112" s="12">
        <v>392638</v>
      </c>
      <c r="S112" s="12">
        <v>752275.94258484244</v>
      </c>
      <c r="T112" s="12">
        <v>-38954</v>
      </c>
      <c r="U112" s="12">
        <v>1</v>
      </c>
      <c r="V112" s="12">
        <v>0</v>
      </c>
      <c r="W112" s="12">
        <v>0</v>
      </c>
      <c r="X112" s="12">
        <v>0</v>
      </c>
      <c r="Y112" s="12">
        <v>240908.80000001192</v>
      </c>
      <c r="Z112" s="12">
        <v>-7802</v>
      </c>
      <c r="AA112" s="12">
        <v>-6922</v>
      </c>
      <c r="AB112" s="12">
        <v>-123757.5213842988</v>
      </c>
      <c r="AC112" s="12">
        <v>-60024.085707575083</v>
      </c>
      <c r="AD112" s="12">
        <v>0</v>
      </c>
      <c r="AE112" s="12">
        <v>34416</v>
      </c>
      <c r="AF112" s="12">
        <v>0</v>
      </c>
      <c r="AG112" s="12">
        <v>0</v>
      </c>
      <c r="AH112" s="51">
        <f t="shared" si="3"/>
        <v>175108257.57089481</v>
      </c>
      <c r="AJ112" s="14"/>
      <c r="AK112" s="19"/>
      <c r="AN112" s="15"/>
    </row>
    <row r="113" spans="1:40" x14ac:dyDescent="0.2">
      <c r="A113" s="34">
        <v>113</v>
      </c>
      <c r="B113" s="35" t="s">
        <v>109</v>
      </c>
      <c r="C113" s="36">
        <v>0.34589999999999999</v>
      </c>
      <c r="D113" s="37">
        <v>6462.75</v>
      </c>
      <c r="E113" s="37">
        <v>6269.25</v>
      </c>
      <c r="F113" s="38">
        <v>62871233.30732964</v>
      </c>
      <c r="G113" s="50">
        <v>246259.09974198043</v>
      </c>
      <c r="H113" s="12">
        <v>0</v>
      </c>
      <c r="I113" s="12">
        <v>0</v>
      </c>
      <c r="J113" s="12">
        <v>-127100</v>
      </c>
      <c r="K113" s="12">
        <v>456</v>
      </c>
      <c r="L113" s="12">
        <v>0</v>
      </c>
      <c r="M113" s="12">
        <v>3309</v>
      </c>
      <c r="N113" s="12">
        <v>9194</v>
      </c>
      <c r="O113" s="12">
        <v>92824</v>
      </c>
      <c r="P113" s="12">
        <v>-34640</v>
      </c>
      <c r="Q113" s="12">
        <v>-107835</v>
      </c>
      <c r="R113" s="12">
        <v>-1482348</v>
      </c>
      <c r="S113" s="12">
        <v>322434.71167263389</v>
      </c>
      <c r="T113" s="12">
        <v>1381</v>
      </c>
      <c r="U113" s="12">
        <v>0</v>
      </c>
      <c r="V113" s="12">
        <v>0</v>
      </c>
      <c r="W113" s="12">
        <v>0</v>
      </c>
      <c r="X113" s="12">
        <v>0</v>
      </c>
      <c r="Y113" s="12">
        <v>22309.09999999404</v>
      </c>
      <c r="Z113" s="12">
        <v>-60139</v>
      </c>
      <c r="AA113" s="12">
        <v>-381</v>
      </c>
      <c r="AB113" s="12">
        <v>-295804.52734319866</v>
      </c>
      <c r="AC113" s="12">
        <v>-25727.207440540195</v>
      </c>
      <c r="AD113" s="12">
        <v>0</v>
      </c>
      <c r="AE113" s="12">
        <v>0</v>
      </c>
      <c r="AF113" s="12">
        <v>0</v>
      </c>
      <c r="AG113" s="12">
        <v>0</v>
      </c>
      <c r="AH113" s="51">
        <f t="shared" si="3"/>
        <v>61435425.483960509</v>
      </c>
      <c r="AJ113" s="14"/>
      <c r="AK113" s="19"/>
      <c r="AN113" s="15"/>
    </row>
    <row r="114" spans="1:40" x14ac:dyDescent="0.2">
      <c r="A114" s="34">
        <v>114</v>
      </c>
      <c r="B114" s="35" t="s">
        <v>110</v>
      </c>
      <c r="C114" s="36">
        <v>0.20219999999999999</v>
      </c>
      <c r="D114" s="37">
        <v>3698.35</v>
      </c>
      <c r="E114" s="37">
        <v>3547.5</v>
      </c>
      <c r="F114" s="38">
        <v>39808344.88830366</v>
      </c>
      <c r="G114" s="50">
        <v>-47791.625812374055</v>
      </c>
      <c r="H114" s="12">
        <v>0</v>
      </c>
      <c r="I114" s="12">
        <v>0</v>
      </c>
      <c r="J114" s="12">
        <v>8943</v>
      </c>
      <c r="K114" s="12">
        <v>0</v>
      </c>
      <c r="L114" s="12">
        <v>0</v>
      </c>
      <c r="M114" s="12">
        <v>-4699</v>
      </c>
      <c r="N114" s="12">
        <v>-42274</v>
      </c>
      <c r="O114" s="12">
        <v>0</v>
      </c>
      <c r="P114" s="12">
        <v>-20948</v>
      </c>
      <c r="Q114" s="12">
        <v>17271</v>
      </c>
      <c r="R114" s="12">
        <v>-1429713.0000000075</v>
      </c>
      <c r="S114" s="12">
        <v>111509.7804146558</v>
      </c>
      <c r="T114" s="12">
        <v>-20560</v>
      </c>
      <c r="U114" s="12">
        <v>0</v>
      </c>
      <c r="V114" s="12">
        <v>0</v>
      </c>
      <c r="W114" s="12">
        <v>0</v>
      </c>
      <c r="X114" s="12">
        <v>0</v>
      </c>
      <c r="Y114" s="12">
        <v>22381.039999999106</v>
      </c>
      <c r="Z114" s="12">
        <v>-82845</v>
      </c>
      <c r="AA114" s="12">
        <v>0</v>
      </c>
      <c r="AB114" s="12">
        <v>-114572.33563440293</v>
      </c>
      <c r="AC114" s="12">
        <v>-8897.8255238980055</v>
      </c>
      <c r="AD114" s="12">
        <v>0</v>
      </c>
      <c r="AE114" s="12">
        <v>0</v>
      </c>
      <c r="AF114" s="12">
        <v>0</v>
      </c>
      <c r="AG114" s="12">
        <v>0</v>
      </c>
      <c r="AH114" s="51">
        <f t="shared" si="3"/>
        <v>38196148.921747632</v>
      </c>
      <c r="AJ114" s="14"/>
      <c r="AK114" s="19"/>
      <c r="AN114" s="15"/>
    </row>
    <row r="115" spans="1:40" x14ac:dyDescent="0.2">
      <c r="A115" s="34">
        <v>115</v>
      </c>
      <c r="B115" s="35" t="s">
        <v>111</v>
      </c>
      <c r="C115" s="36">
        <v>0.376</v>
      </c>
      <c r="D115" s="37">
        <v>7321.2</v>
      </c>
      <c r="E115" s="37">
        <v>7363.8</v>
      </c>
      <c r="F115" s="38">
        <v>67965762.826716647</v>
      </c>
      <c r="G115" s="50">
        <v>-195660.76435314119</v>
      </c>
      <c r="H115" s="12">
        <v>6718</v>
      </c>
      <c r="I115" s="12">
        <v>0</v>
      </c>
      <c r="J115" s="12">
        <v>-135242</v>
      </c>
      <c r="K115" s="12">
        <v>-103526</v>
      </c>
      <c r="L115" s="12">
        <v>0</v>
      </c>
      <c r="M115" s="12">
        <v>30280</v>
      </c>
      <c r="N115" s="12">
        <v>-56246</v>
      </c>
      <c r="O115" s="12">
        <v>99486</v>
      </c>
      <c r="P115" s="12">
        <v>13949</v>
      </c>
      <c r="Q115" s="12">
        <v>37408</v>
      </c>
      <c r="R115" s="12">
        <v>291612</v>
      </c>
      <c r="S115" s="12">
        <v>538721.26127421856</v>
      </c>
      <c r="T115" s="12">
        <v>8591</v>
      </c>
      <c r="U115" s="12">
        <v>1</v>
      </c>
      <c r="V115" s="12">
        <v>0</v>
      </c>
      <c r="W115" s="12">
        <v>0</v>
      </c>
      <c r="X115" s="12">
        <v>0</v>
      </c>
      <c r="Y115" s="12">
        <v>39856.079999998212</v>
      </c>
      <c r="Z115" s="12">
        <v>40779</v>
      </c>
      <c r="AA115" s="12">
        <v>0</v>
      </c>
      <c r="AB115" s="12">
        <v>396452.48759999871</v>
      </c>
      <c r="AC115" s="12">
        <v>-42984.696962565184</v>
      </c>
      <c r="AD115" s="12">
        <v>0</v>
      </c>
      <c r="AE115" s="12">
        <v>30529</v>
      </c>
      <c r="AF115" s="12">
        <v>0</v>
      </c>
      <c r="AG115" s="12">
        <v>0</v>
      </c>
      <c r="AH115" s="51">
        <f t="shared" si="3"/>
        <v>68966486.194275156</v>
      </c>
      <c r="AJ115" s="14"/>
      <c r="AK115" s="19"/>
      <c r="AN115" s="15"/>
    </row>
    <row r="116" spans="1:40" x14ac:dyDescent="0.2">
      <c r="A116" s="34">
        <v>116</v>
      </c>
      <c r="B116" s="35" t="s">
        <v>112</v>
      </c>
      <c r="C116" s="36">
        <v>0.2223</v>
      </c>
      <c r="D116" s="37">
        <v>1645.05</v>
      </c>
      <c r="E116" s="37">
        <v>1640.2</v>
      </c>
      <c r="F116" s="38">
        <v>18559603.770653673</v>
      </c>
      <c r="G116" s="50">
        <v>-73590.976063009351</v>
      </c>
      <c r="H116" s="12">
        <v>0</v>
      </c>
      <c r="I116" s="12">
        <v>0</v>
      </c>
      <c r="J116" s="12">
        <v>-20343</v>
      </c>
      <c r="K116" s="12">
        <v>0</v>
      </c>
      <c r="L116" s="12">
        <v>0</v>
      </c>
      <c r="M116" s="12">
        <v>-5582</v>
      </c>
      <c r="N116" s="12">
        <v>-8369</v>
      </c>
      <c r="O116" s="12">
        <v>37243</v>
      </c>
      <c r="P116" s="12">
        <v>-15</v>
      </c>
      <c r="Q116" s="12">
        <v>47916</v>
      </c>
      <c r="R116" s="12">
        <v>-46022</v>
      </c>
      <c r="S116" s="12">
        <v>65391.626882135868</v>
      </c>
      <c r="T116" s="12">
        <v>-10028</v>
      </c>
      <c r="U116" s="12">
        <v>0</v>
      </c>
      <c r="V116" s="12">
        <v>0</v>
      </c>
      <c r="W116" s="12">
        <v>0</v>
      </c>
      <c r="X116" s="12">
        <v>0</v>
      </c>
      <c r="Y116" s="12">
        <v>-5032.0599999986589</v>
      </c>
      <c r="Z116" s="12">
        <v>29189</v>
      </c>
      <c r="AA116" s="12">
        <v>0</v>
      </c>
      <c r="AB116" s="12">
        <v>3611.6290787532926</v>
      </c>
      <c r="AC116" s="12">
        <v>-5217.6851895451546</v>
      </c>
      <c r="AD116" s="12">
        <v>0</v>
      </c>
      <c r="AE116" s="12">
        <v>0</v>
      </c>
      <c r="AF116" s="12">
        <v>0</v>
      </c>
      <c r="AG116" s="12">
        <v>0</v>
      </c>
      <c r="AH116" s="51">
        <f t="shared" si="3"/>
        <v>18568755.305362009</v>
      </c>
      <c r="AJ116" s="14"/>
      <c r="AK116" s="19"/>
      <c r="AN116" s="15"/>
    </row>
    <row r="117" spans="1:40" x14ac:dyDescent="0.2">
      <c r="A117" s="34">
        <v>117</v>
      </c>
      <c r="B117" s="35" t="s">
        <v>113</v>
      </c>
      <c r="C117" s="36">
        <v>0.28079999999999999</v>
      </c>
      <c r="D117" s="37">
        <v>25373.35</v>
      </c>
      <c r="E117" s="37">
        <v>25080.85</v>
      </c>
      <c r="F117" s="38">
        <v>247326993.38687134</v>
      </c>
      <c r="G117" s="50">
        <v>-246893.54618701339</v>
      </c>
      <c r="H117" s="12">
        <v>0</v>
      </c>
      <c r="I117" s="12">
        <v>0</v>
      </c>
      <c r="J117" s="12">
        <v>-215000</v>
      </c>
      <c r="K117" s="12">
        <v>-49648.479999989271</v>
      </c>
      <c r="L117" s="12">
        <v>0</v>
      </c>
      <c r="M117" s="12">
        <v>-126508</v>
      </c>
      <c r="N117" s="12">
        <v>-25720</v>
      </c>
      <c r="O117" s="12">
        <v>1053812</v>
      </c>
      <c r="P117" s="12">
        <v>-16640</v>
      </c>
      <c r="Q117" s="12">
        <v>410791</v>
      </c>
      <c r="R117" s="12">
        <v>-2366296</v>
      </c>
      <c r="S117" s="12">
        <v>1105075.8893460333</v>
      </c>
      <c r="T117" s="12">
        <v>-125832</v>
      </c>
      <c r="U117" s="12">
        <v>0</v>
      </c>
      <c r="V117" s="12">
        <v>0</v>
      </c>
      <c r="W117" s="12">
        <v>0</v>
      </c>
      <c r="X117" s="12">
        <v>0</v>
      </c>
      <c r="Y117" s="12">
        <v>354728.21999999881</v>
      </c>
      <c r="Z117" s="12">
        <v>-61029</v>
      </c>
      <c r="AA117" s="12">
        <v>-3652</v>
      </c>
      <c r="AB117" s="12">
        <v>1586473.7372947931</v>
      </c>
      <c r="AC117" s="12">
        <v>-88173.889333665371</v>
      </c>
      <c r="AD117" s="12">
        <v>0</v>
      </c>
      <c r="AE117" s="12">
        <v>0</v>
      </c>
      <c r="AF117" s="12">
        <v>0</v>
      </c>
      <c r="AG117" s="12">
        <v>0</v>
      </c>
      <c r="AH117" s="51">
        <f t="shared" si="3"/>
        <v>248512481.3179915</v>
      </c>
      <c r="AJ117" s="14"/>
      <c r="AK117" s="19"/>
      <c r="AN117" s="15"/>
    </row>
    <row r="118" spans="1:40" x14ac:dyDescent="0.2">
      <c r="A118" s="34">
        <v>118</v>
      </c>
      <c r="B118" s="35" t="s">
        <v>114</v>
      </c>
      <c r="C118" s="36">
        <v>0.30640000000000001</v>
      </c>
      <c r="D118" s="37">
        <v>25062.85</v>
      </c>
      <c r="E118" s="37">
        <v>25090.15</v>
      </c>
      <c r="F118" s="38">
        <v>238829607.2329753</v>
      </c>
      <c r="G118" s="50">
        <v>-733215.47195747495</v>
      </c>
      <c r="H118" s="12">
        <v>0</v>
      </c>
      <c r="I118" s="12">
        <v>0</v>
      </c>
      <c r="J118" s="12">
        <v>-171062</v>
      </c>
      <c r="K118" s="12">
        <v>579070</v>
      </c>
      <c r="L118" s="12">
        <v>0</v>
      </c>
      <c r="M118" s="12">
        <v>-32594</v>
      </c>
      <c r="N118" s="12">
        <v>-4997</v>
      </c>
      <c r="O118" s="12">
        <v>212658</v>
      </c>
      <c r="P118" s="12">
        <v>-23411</v>
      </c>
      <c r="Q118" s="12">
        <v>276048</v>
      </c>
      <c r="R118" s="12">
        <v>169254</v>
      </c>
      <c r="S118" s="12">
        <v>1263654.8152627945</v>
      </c>
      <c r="T118" s="12">
        <v>-4791</v>
      </c>
      <c r="U118" s="12">
        <v>1</v>
      </c>
      <c r="V118" s="12">
        <v>0</v>
      </c>
      <c r="W118" s="12">
        <v>-26000</v>
      </c>
      <c r="X118" s="12">
        <v>0</v>
      </c>
      <c r="Y118" s="12">
        <v>303261.19999998808</v>
      </c>
      <c r="Z118" s="12">
        <v>-5304</v>
      </c>
      <c r="AA118" s="12">
        <v>22642</v>
      </c>
      <c r="AB118" s="12">
        <v>90904.051441192627</v>
      </c>
      <c r="AC118" s="12">
        <v>-100826.93171650171</v>
      </c>
      <c r="AD118" s="12">
        <v>0</v>
      </c>
      <c r="AE118" s="12">
        <v>82165</v>
      </c>
      <c r="AF118" s="12">
        <v>0</v>
      </c>
      <c r="AG118" s="12">
        <v>0</v>
      </c>
      <c r="AH118" s="51">
        <f t="shared" si="3"/>
        <v>240727063.8960053</v>
      </c>
      <c r="AJ118" s="14"/>
      <c r="AK118" s="19"/>
      <c r="AN118" s="15"/>
    </row>
    <row r="119" spans="1:40" x14ac:dyDescent="0.2">
      <c r="A119" s="34">
        <v>119</v>
      </c>
      <c r="B119" s="35" t="s">
        <v>115</v>
      </c>
      <c r="C119" s="36">
        <v>0.26550000000000001</v>
      </c>
      <c r="D119" s="37">
        <v>809.25</v>
      </c>
      <c r="E119" s="37">
        <v>754.3</v>
      </c>
      <c r="F119" s="38">
        <v>7877612.7941452358</v>
      </c>
      <c r="G119" s="50">
        <v>-6537.7866172110662</v>
      </c>
      <c r="H119" s="12">
        <v>0</v>
      </c>
      <c r="I119" s="12">
        <v>0</v>
      </c>
      <c r="J119" s="12">
        <v>-16468</v>
      </c>
      <c r="K119" s="12">
        <v>0</v>
      </c>
      <c r="L119" s="12">
        <v>0</v>
      </c>
      <c r="M119" s="12">
        <v>4583</v>
      </c>
      <c r="N119" s="12">
        <v>1023</v>
      </c>
      <c r="O119" s="12">
        <v>-20160</v>
      </c>
      <c r="P119" s="12">
        <v>-2865</v>
      </c>
      <c r="Q119" s="12">
        <v>1224</v>
      </c>
      <c r="R119" s="12">
        <v>-460597</v>
      </c>
      <c r="S119" s="12">
        <v>26105.302244308405</v>
      </c>
      <c r="T119" s="12">
        <v>-1139</v>
      </c>
      <c r="U119" s="12">
        <v>0</v>
      </c>
      <c r="V119" s="12">
        <v>0</v>
      </c>
      <c r="W119" s="12">
        <v>0</v>
      </c>
      <c r="X119" s="12">
        <v>0</v>
      </c>
      <c r="Y119" s="12">
        <v>1888.0400000000373</v>
      </c>
      <c r="Z119" s="12">
        <v>-17242</v>
      </c>
      <c r="AA119" s="12">
        <v>0</v>
      </c>
      <c r="AB119" s="12">
        <v>51399.274354999885</v>
      </c>
      <c r="AC119" s="12">
        <v>-2082.5380268413574</v>
      </c>
      <c r="AD119" s="12">
        <v>0</v>
      </c>
      <c r="AE119" s="12">
        <v>0</v>
      </c>
      <c r="AF119" s="12">
        <v>0</v>
      </c>
      <c r="AG119" s="12">
        <v>0</v>
      </c>
      <c r="AH119" s="51">
        <f t="shared" si="3"/>
        <v>7436744.0861004917</v>
      </c>
      <c r="AJ119" s="14"/>
      <c r="AK119" s="19"/>
      <c r="AN119" s="15"/>
    </row>
    <row r="120" spans="1:40" x14ac:dyDescent="0.2">
      <c r="A120" s="34">
        <v>120</v>
      </c>
      <c r="B120" s="35" t="s">
        <v>116</v>
      </c>
      <c r="C120" s="36">
        <v>0.24099999999999999</v>
      </c>
      <c r="D120" s="37">
        <v>3820.2999999999997</v>
      </c>
      <c r="E120" s="37">
        <v>3952.7</v>
      </c>
      <c r="F120" s="38">
        <v>44376704.312607825</v>
      </c>
      <c r="G120" s="50">
        <v>-1930.2758317142725</v>
      </c>
      <c r="H120" s="12">
        <v>0</v>
      </c>
      <c r="I120" s="12">
        <v>0</v>
      </c>
      <c r="J120" s="12">
        <v>2837</v>
      </c>
      <c r="K120" s="12">
        <v>0</v>
      </c>
      <c r="L120" s="12">
        <v>0</v>
      </c>
      <c r="M120" s="12">
        <v>-6515</v>
      </c>
      <c r="N120" s="12">
        <v>3364</v>
      </c>
      <c r="O120" s="12">
        <v>147161</v>
      </c>
      <c r="P120" s="12">
        <v>17405</v>
      </c>
      <c r="Q120" s="12">
        <v>192116</v>
      </c>
      <c r="R120" s="12">
        <v>1272653</v>
      </c>
      <c r="S120" s="12">
        <v>142664.49310348928</v>
      </c>
      <c r="T120" s="12">
        <v>-4860</v>
      </c>
      <c r="U120" s="12">
        <v>0</v>
      </c>
      <c r="V120" s="12">
        <v>0</v>
      </c>
      <c r="W120" s="12">
        <v>0</v>
      </c>
      <c r="X120" s="12">
        <v>0</v>
      </c>
      <c r="Y120" s="12">
        <v>42128.240000002086</v>
      </c>
      <c r="Z120" s="12">
        <v>71765</v>
      </c>
      <c r="AA120" s="12">
        <v>-5349</v>
      </c>
      <c r="AB120" s="12">
        <v>103019.44950000197</v>
      </c>
      <c r="AC120" s="12">
        <v>-11383.341182008386</v>
      </c>
      <c r="AD120" s="12">
        <v>0</v>
      </c>
      <c r="AE120" s="12">
        <v>0</v>
      </c>
      <c r="AF120" s="12">
        <v>0</v>
      </c>
      <c r="AG120" s="12">
        <v>0</v>
      </c>
      <c r="AH120" s="51">
        <f t="shared" si="3"/>
        <v>46341779.878197595</v>
      </c>
      <c r="AJ120" s="14"/>
      <c r="AK120" s="19"/>
      <c r="AN120" s="15"/>
    </row>
    <row r="121" spans="1:40" x14ac:dyDescent="0.2">
      <c r="A121" s="34">
        <v>121</v>
      </c>
      <c r="B121" s="35" t="s">
        <v>117</v>
      </c>
      <c r="C121" s="36">
        <v>0.24129999999999999</v>
      </c>
      <c r="D121" s="37">
        <v>12738.05</v>
      </c>
      <c r="E121" s="37">
        <v>12483.7</v>
      </c>
      <c r="F121" s="38">
        <v>129279461.16411206</v>
      </c>
      <c r="G121" s="50">
        <v>-78063.775708943605</v>
      </c>
      <c r="H121" s="12">
        <v>0</v>
      </c>
      <c r="I121" s="12">
        <v>0</v>
      </c>
      <c r="J121" s="12">
        <v>-107734</v>
      </c>
      <c r="K121" s="12">
        <v>1802.1500000059605</v>
      </c>
      <c r="L121" s="12">
        <v>0</v>
      </c>
      <c r="M121" s="12">
        <v>10464</v>
      </c>
      <c r="N121" s="12">
        <v>102671</v>
      </c>
      <c r="O121" s="12">
        <v>415167</v>
      </c>
      <c r="P121" s="12">
        <v>-20173</v>
      </c>
      <c r="Q121" s="12">
        <v>-109918</v>
      </c>
      <c r="R121" s="12">
        <v>-2195121</v>
      </c>
      <c r="S121" s="12">
        <v>495519.50917676091</v>
      </c>
      <c r="T121" s="12">
        <v>2471</v>
      </c>
      <c r="U121" s="12">
        <v>0</v>
      </c>
      <c r="V121" s="12">
        <v>0</v>
      </c>
      <c r="W121" s="12">
        <v>0</v>
      </c>
      <c r="X121" s="12">
        <v>0</v>
      </c>
      <c r="Y121" s="12">
        <v>33936.319999992847</v>
      </c>
      <c r="Z121" s="12">
        <v>-124939</v>
      </c>
      <c r="AA121" s="12">
        <v>-7951</v>
      </c>
      <c r="AB121" s="12">
        <v>728247.41623979807</v>
      </c>
      <c r="AC121" s="12">
        <v>-39538.130915939808</v>
      </c>
      <c r="AD121" s="12">
        <v>0</v>
      </c>
      <c r="AE121" s="12">
        <v>0</v>
      </c>
      <c r="AF121" s="12">
        <v>0</v>
      </c>
      <c r="AG121" s="12">
        <v>0</v>
      </c>
      <c r="AH121" s="51">
        <f t="shared" si="3"/>
        <v>128386301.65290374</v>
      </c>
      <c r="AJ121" s="14"/>
      <c r="AK121" s="19"/>
      <c r="AN121" s="15"/>
    </row>
    <row r="122" spans="1:40" x14ac:dyDescent="0.2">
      <c r="A122" s="34">
        <v>122</v>
      </c>
      <c r="B122" s="35" t="s">
        <v>118</v>
      </c>
      <c r="C122" s="36">
        <v>0.23949999999999999</v>
      </c>
      <c r="D122" s="37">
        <v>2525.3000000000002</v>
      </c>
      <c r="E122" s="37">
        <v>3984.95</v>
      </c>
      <c r="F122" s="38">
        <v>19962017.60668312</v>
      </c>
      <c r="G122" s="50">
        <v>19740.782419115305</v>
      </c>
      <c r="H122" s="12">
        <v>0</v>
      </c>
      <c r="I122" s="12">
        <v>0</v>
      </c>
      <c r="J122" s="12">
        <v>-17051</v>
      </c>
      <c r="K122" s="12">
        <v>0</v>
      </c>
      <c r="L122" s="12">
        <v>0</v>
      </c>
      <c r="M122" s="12">
        <v>4005</v>
      </c>
      <c r="N122" s="12">
        <v>10990</v>
      </c>
      <c r="O122" s="12">
        <v>-1776</v>
      </c>
      <c r="P122" s="12">
        <v>34357</v>
      </c>
      <c r="Q122" s="12">
        <v>0</v>
      </c>
      <c r="R122" s="12">
        <v>10594904</v>
      </c>
      <c r="S122" s="12">
        <v>56682.157262712717</v>
      </c>
      <c r="T122" s="12">
        <v>195</v>
      </c>
      <c r="U122" s="12">
        <v>0</v>
      </c>
      <c r="V122" s="12">
        <v>0</v>
      </c>
      <c r="W122" s="12">
        <v>0</v>
      </c>
      <c r="X122" s="12">
        <v>0</v>
      </c>
      <c r="Y122" s="12">
        <v>6187.9400000013411</v>
      </c>
      <c r="Z122" s="12">
        <v>-18891</v>
      </c>
      <c r="AA122" s="12">
        <v>-1438</v>
      </c>
      <c r="AB122" s="12">
        <v>75128.274000000209</v>
      </c>
      <c r="AC122" s="12">
        <v>-4521.9180598072708</v>
      </c>
      <c r="AD122" s="12">
        <v>0</v>
      </c>
      <c r="AE122" s="12">
        <v>0</v>
      </c>
      <c r="AF122" s="12">
        <v>0</v>
      </c>
      <c r="AG122" s="12">
        <v>0</v>
      </c>
      <c r="AH122" s="51">
        <f t="shared" si="3"/>
        <v>30720529.842305142</v>
      </c>
      <c r="AJ122" s="14"/>
      <c r="AK122" s="19"/>
      <c r="AN122" s="15"/>
    </row>
    <row r="123" spans="1:40" x14ac:dyDescent="0.2">
      <c r="A123" s="34">
        <v>123</v>
      </c>
      <c r="B123" s="35" t="s">
        <v>119</v>
      </c>
      <c r="C123" s="36">
        <v>0.51390000000000002</v>
      </c>
      <c r="D123" s="37">
        <v>19819.849999999999</v>
      </c>
      <c r="E123" s="37">
        <v>20105.75</v>
      </c>
      <c r="F123" s="38">
        <v>167294622.81077373</v>
      </c>
      <c r="G123" s="50">
        <v>-144487.50328022242</v>
      </c>
      <c r="H123" s="12">
        <v>68426</v>
      </c>
      <c r="I123" s="12">
        <v>0</v>
      </c>
      <c r="J123" s="12">
        <v>-225241</v>
      </c>
      <c r="K123" s="12">
        <v>-317228.90000000596</v>
      </c>
      <c r="L123" s="12">
        <v>0</v>
      </c>
      <c r="M123" s="12">
        <v>-141914</v>
      </c>
      <c r="N123" s="12">
        <v>-100289</v>
      </c>
      <c r="O123" s="12">
        <v>175724</v>
      </c>
      <c r="P123" s="12">
        <v>-8037</v>
      </c>
      <c r="Q123" s="12">
        <v>743099</v>
      </c>
      <c r="R123" s="12">
        <v>1662162</v>
      </c>
      <c r="S123" s="12">
        <v>1777056.1755666137</v>
      </c>
      <c r="T123" s="12">
        <v>25816</v>
      </c>
      <c r="U123" s="12">
        <v>0</v>
      </c>
      <c r="V123" s="12">
        <v>0</v>
      </c>
      <c r="W123" s="12">
        <v>0</v>
      </c>
      <c r="X123" s="12">
        <v>0</v>
      </c>
      <c r="Y123" s="12">
        <v>85388.159999996424</v>
      </c>
      <c r="Z123" s="12">
        <v>152413</v>
      </c>
      <c r="AA123" s="12">
        <v>-25</v>
      </c>
      <c r="AB123" s="12">
        <v>400633.24468159676</v>
      </c>
      <c r="AC123" s="12">
        <v>-141791.40875911713</v>
      </c>
      <c r="AD123" s="12">
        <v>0</v>
      </c>
      <c r="AE123" s="12">
        <v>158168</v>
      </c>
      <c r="AF123" s="12">
        <v>0</v>
      </c>
      <c r="AG123" s="12">
        <v>0</v>
      </c>
      <c r="AH123" s="51">
        <f t="shared" si="3"/>
        <v>171464494.57898259</v>
      </c>
      <c r="AJ123" s="14"/>
      <c r="AK123" s="19"/>
      <c r="AN123" s="15"/>
    </row>
    <row r="124" spans="1:40" x14ac:dyDescent="0.2">
      <c r="A124" s="34">
        <v>124</v>
      </c>
      <c r="B124" s="35" t="s">
        <v>120</v>
      </c>
      <c r="C124" s="36">
        <v>0.3387</v>
      </c>
      <c r="D124" s="37">
        <v>13260.35</v>
      </c>
      <c r="E124" s="37">
        <v>12574.75</v>
      </c>
      <c r="F124" s="38">
        <v>134329877.82882679</v>
      </c>
      <c r="G124" s="50">
        <v>-367473.79943427444</v>
      </c>
      <c r="H124" s="12">
        <v>-21642</v>
      </c>
      <c r="I124" s="12">
        <v>0</v>
      </c>
      <c r="J124" s="12">
        <v>-232287</v>
      </c>
      <c r="K124" s="12">
        <v>-15653</v>
      </c>
      <c r="L124" s="12">
        <v>0</v>
      </c>
      <c r="M124" s="12">
        <v>-15637</v>
      </c>
      <c r="N124" s="12">
        <v>-45501</v>
      </c>
      <c r="O124" s="12">
        <v>468073</v>
      </c>
      <c r="P124" s="12">
        <v>-72865</v>
      </c>
      <c r="Q124" s="12">
        <v>91401</v>
      </c>
      <c r="R124" s="12">
        <v>-5306071</v>
      </c>
      <c r="S124" s="12">
        <v>692056.03103119135</v>
      </c>
      <c r="T124" s="12">
        <v>-9378</v>
      </c>
      <c r="U124" s="12">
        <v>-1</v>
      </c>
      <c r="V124" s="12">
        <v>0</v>
      </c>
      <c r="W124" s="12">
        <v>0</v>
      </c>
      <c r="X124" s="12">
        <v>0</v>
      </c>
      <c r="Y124" s="12">
        <v>50153.40000000596</v>
      </c>
      <c r="Z124" s="12">
        <v>-347754</v>
      </c>
      <c r="AA124" s="12">
        <v>2891</v>
      </c>
      <c r="AB124" s="12">
        <v>-142065.90949095786</v>
      </c>
      <c r="AC124" s="12">
        <v>-55218.728985160589</v>
      </c>
      <c r="AD124" s="12">
        <v>0</v>
      </c>
      <c r="AE124" s="12">
        <v>29318</v>
      </c>
      <c r="AF124" s="12">
        <v>0</v>
      </c>
      <c r="AG124" s="12">
        <v>0</v>
      </c>
      <c r="AH124" s="51">
        <f t="shared" si="3"/>
        <v>129032222.82194759</v>
      </c>
      <c r="AJ124" s="14"/>
      <c r="AK124" s="19"/>
      <c r="AN124" s="15"/>
    </row>
    <row r="125" spans="1:40" x14ac:dyDescent="0.2">
      <c r="A125" s="34">
        <v>126</v>
      </c>
      <c r="B125" s="35" t="s">
        <v>121</v>
      </c>
      <c r="C125" s="36">
        <v>0.3967</v>
      </c>
      <c r="D125" s="37">
        <v>2604.75</v>
      </c>
      <c r="E125" s="37">
        <v>2378.1</v>
      </c>
      <c r="F125" s="38">
        <v>23941026.337641507</v>
      </c>
      <c r="G125" s="50">
        <v>-2217.7981778681278</v>
      </c>
      <c r="H125" s="12">
        <v>0</v>
      </c>
      <c r="I125" s="12">
        <v>0</v>
      </c>
      <c r="J125" s="12">
        <v>-47343</v>
      </c>
      <c r="K125" s="12">
        <v>-218229</v>
      </c>
      <c r="L125" s="12">
        <v>0</v>
      </c>
      <c r="M125" s="12">
        <v>-1792</v>
      </c>
      <c r="N125" s="12">
        <v>-4820</v>
      </c>
      <c r="O125" s="12">
        <v>-18321</v>
      </c>
      <c r="P125" s="12">
        <v>-9188</v>
      </c>
      <c r="Q125" s="12">
        <v>26121</v>
      </c>
      <c r="R125" s="12">
        <v>-1513273</v>
      </c>
      <c r="S125" s="12">
        <v>186322.07518620044</v>
      </c>
      <c r="T125" s="12">
        <v>-1376</v>
      </c>
      <c r="U125" s="12">
        <v>0</v>
      </c>
      <c r="V125" s="12">
        <v>0</v>
      </c>
      <c r="W125" s="12">
        <v>0</v>
      </c>
      <c r="X125" s="12">
        <v>0</v>
      </c>
      <c r="Y125" s="12">
        <v>44934.339999999851</v>
      </c>
      <c r="Z125" s="12">
        <v>-19293</v>
      </c>
      <c r="AA125" s="12">
        <v>896</v>
      </c>
      <c r="AB125" s="12">
        <v>-69486.349558051676</v>
      </c>
      <c r="AC125" s="12">
        <v>-14865.865316696465</v>
      </c>
      <c r="AD125" s="12">
        <v>0</v>
      </c>
      <c r="AE125" s="12">
        <v>0</v>
      </c>
      <c r="AF125" s="12">
        <v>0</v>
      </c>
      <c r="AG125" s="12">
        <v>0</v>
      </c>
      <c r="AH125" s="51">
        <f t="shared" si="3"/>
        <v>22279094.739775091</v>
      </c>
      <c r="AJ125" s="14"/>
      <c r="AK125" s="19"/>
      <c r="AN125" s="15"/>
    </row>
    <row r="126" spans="1:40" x14ac:dyDescent="0.2">
      <c r="A126" s="34">
        <v>127</v>
      </c>
      <c r="B126" s="35" t="s">
        <v>122</v>
      </c>
      <c r="C126" s="36">
        <v>0.35139999999999999</v>
      </c>
      <c r="D126" s="37">
        <v>13579.85</v>
      </c>
      <c r="E126" s="37">
        <v>14147.3</v>
      </c>
      <c r="F126" s="38">
        <v>110727147.18063343</v>
      </c>
      <c r="G126" s="50">
        <v>-251079.03780667484</v>
      </c>
      <c r="H126" s="12">
        <v>0</v>
      </c>
      <c r="I126" s="12">
        <v>0</v>
      </c>
      <c r="J126" s="12">
        <v>-157540</v>
      </c>
      <c r="K126" s="12">
        <v>-35407</v>
      </c>
      <c r="L126" s="12">
        <v>0</v>
      </c>
      <c r="M126" s="12">
        <v>48667</v>
      </c>
      <c r="N126" s="12">
        <v>17952</v>
      </c>
      <c r="O126" s="12">
        <v>96968</v>
      </c>
      <c r="P126" s="12">
        <v>48382</v>
      </c>
      <c r="Q126" s="12">
        <v>-23761</v>
      </c>
      <c r="R126" s="12">
        <v>3838894</v>
      </c>
      <c r="S126" s="12">
        <v>791092.47347353399</v>
      </c>
      <c r="T126" s="12">
        <v>2480</v>
      </c>
      <c r="U126" s="12">
        <v>0</v>
      </c>
      <c r="V126" s="12">
        <v>0</v>
      </c>
      <c r="W126" s="12">
        <v>0</v>
      </c>
      <c r="X126" s="12">
        <v>0</v>
      </c>
      <c r="Y126" s="12">
        <v>145056.33999998868</v>
      </c>
      <c r="Z126" s="12">
        <v>158907</v>
      </c>
      <c r="AA126" s="12">
        <v>-2461</v>
      </c>
      <c r="AB126" s="12">
        <v>-432419.52631919086</v>
      </c>
      <c r="AC126" s="12">
        <v>-63121.972686603665</v>
      </c>
      <c r="AD126" s="12">
        <v>0</v>
      </c>
      <c r="AE126" s="12">
        <v>0</v>
      </c>
      <c r="AF126" s="12">
        <v>0</v>
      </c>
      <c r="AG126" s="12">
        <v>0</v>
      </c>
      <c r="AH126" s="51">
        <f t="shared" si="3"/>
        <v>114909756.45729448</v>
      </c>
      <c r="AJ126" s="14"/>
      <c r="AK126" s="19"/>
      <c r="AN126" s="15"/>
    </row>
    <row r="127" spans="1:40" x14ac:dyDescent="0.2">
      <c r="A127" s="34">
        <v>128</v>
      </c>
      <c r="B127" s="35" t="s">
        <v>123</v>
      </c>
      <c r="C127" s="36">
        <v>0.40589999999999998</v>
      </c>
      <c r="D127" s="37">
        <v>63285.35</v>
      </c>
      <c r="E127" s="37">
        <v>63222</v>
      </c>
      <c r="F127" s="38">
        <v>461833900.67722195</v>
      </c>
      <c r="G127" s="50">
        <v>-96676.147591233253</v>
      </c>
      <c r="H127" s="12">
        <v>0</v>
      </c>
      <c r="I127" s="12">
        <v>0</v>
      </c>
      <c r="J127" s="12">
        <v>-601629</v>
      </c>
      <c r="K127" s="12">
        <v>-90570</v>
      </c>
      <c r="L127" s="12">
        <v>0</v>
      </c>
      <c r="M127" s="12">
        <v>30031</v>
      </c>
      <c r="N127" s="12">
        <v>-11724</v>
      </c>
      <c r="O127" s="12">
        <v>113107</v>
      </c>
      <c r="P127" s="12">
        <v>6299</v>
      </c>
      <c r="Q127" s="12">
        <v>-443216</v>
      </c>
      <c r="R127" s="12">
        <v>-470175</v>
      </c>
      <c r="S127" s="12">
        <v>4069202.3896868229</v>
      </c>
      <c r="T127" s="12">
        <v>-22330</v>
      </c>
      <c r="U127" s="12">
        <v>0</v>
      </c>
      <c r="V127" s="12">
        <v>0</v>
      </c>
      <c r="W127" s="12">
        <v>0</v>
      </c>
      <c r="X127" s="12">
        <v>0</v>
      </c>
      <c r="Y127" s="12">
        <v>179916.66000002623</v>
      </c>
      <c r="Z127" s="12">
        <v>18892</v>
      </c>
      <c r="AA127" s="12">
        <v>2473</v>
      </c>
      <c r="AB127" s="12">
        <v>-7797.9872815012932</v>
      </c>
      <c r="AC127" s="12">
        <v>-324681.81587004662</v>
      </c>
      <c r="AD127" s="12">
        <v>0</v>
      </c>
      <c r="AE127" s="12">
        <v>0</v>
      </c>
      <c r="AF127" s="12">
        <v>0</v>
      </c>
      <c r="AG127" s="12">
        <v>0</v>
      </c>
      <c r="AH127" s="51">
        <f t="shared" si="3"/>
        <v>464185021.77616602</v>
      </c>
      <c r="AJ127" s="14"/>
      <c r="AK127" s="19"/>
      <c r="AN127" s="15"/>
    </row>
    <row r="128" spans="1:40" x14ac:dyDescent="0.2">
      <c r="A128" s="34">
        <v>130</v>
      </c>
      <c r="B128" s="35" t="s">
        <v>124</v>
      </c>
      <c r="C128" s="36">
        <v>0.36849999999999999</v>
      </c>
      <c r="D128" s="37">
        <v>2745</v>
      </c>
      <c r="E128" s="37">
        <v>2779.9</v>
      </c>
      <c r="F128" s="38">
        <v>24475989.685296383</v>
      </c>
      <c r="G128" s="50">
        <v>-111918.75171886012</v>
      </c>
      <c r="H128" s="12">
        <v>0</v>
      </c>
      <c r="I128" s="12">
        <v>0</v>
      </c>
      <c r="J128" s="12">
        <v>-9439</v>
      </c>
      <c r="K128" s="12">
        <v>0.30999999865889549</v>
      </c>
      <c r="L128" s="12">
        <v>0</v>
      </c>
      <c r="M128" s="12">
        <v>-24433</v>
      </c>
      <c r="N128" s="12">
        <v>-1786</v>
      </c>
      <c r="O128" s="12">
        <v>3687</v>
      </c>
      <c r="P128" s="12">
        <v>11685</v>
      </c>
      <c r="Q128" s="12">
        <v>-31548</v>
      </c>
      <c r="R128" s="12">
        <v>239391</v>
      </c>
      <c r="S128" s="12">
        <v>172034.11569776759</v>
      </c>
      <c r="T128" s="12">
        <v>2633</v>
      </c>
      <c r="U128" s="12">
        <v>1</v>
      </c>
      <c r="V128" s="12">
        <v>0</v>
      </c>
      <c r="W128" s="12">
        <v>0</v>
      </c>
      <c r="X128" s="12">
        <v>0</v>
      </c>
      <c r="Y128" s="12">
        <v>-8329.4200000017881</v>
      </c>
      <c r="Z128" s="12">
        <v>10356</v>
      </c>
      <c r="AA128" s="12">
        <v>-1873</v>
      </c>
      <c r="AB128" s="12">
        <v>23834.83900950104</v>
      </c>
      <c r="AC128" s="12">
        <v>-13726.823404755443</v>
      </c>
      <c r="AD128" s="12">
        <v>0</v>
      </c>
      <c r="AE128" s="12">
        <v>0</v>
      </c>
      <c r="AF128" s="12">
        <v>0</v>
      </c>
      <c r="AG128" s="12">
        <v>0</v>
      </c>
      <c r="AH128" s="51">
        <f t="shared" si="3"/>
        <v>24736557.954880033</v>
      </c>
      <c r="AJ128" s="14"/>
      <c r="AK128" s="19"/>
      <c r="AN128" s="15"/>
    </row>
    <row r="129" spans="1:40" x14ac:dyDescent="0.2">
      <c r="A129" s="34">
        <v>131</v>
      </c>
      <c r="B129" s="35" t="s">
        <v>125</v>
      </c>
      <c r="C129" s="36">
        <v>0.72170000000000001</v>
      </c>
      <c r="D129" s="37">
        <v>952.4</v>
      </c>
      <c r="E129" s="37">
        <v>1089.5</v>
      </c>
      <c r="F129" s="38">
        <v>6670570.2715970278</v>
      </c>
      <c r="G129" s="50">
        <v>-111572.70624068845</v>
      </c>
      <c r="H129" s="12">
        <v>0</v>
      </c>
      <c r="I129" s="12">
        <v>0</v>
      </c>
      <c r="J129" s="12">
        <v>-7280</v>
      </c>
      <c r="K129" s="12">
        <v>-169792</v>
      </c>
      <c r="L129" s="12">
        <v>0</v>
      </c>
      <c r="M129" s="12">
        <v>0</v>
      </c>
      <c r="N129" s="12">
        <v>10451</v>
      </c>
      <c r="O129" s="12">
        <v>-54447</v>
      </c>
      <c r="P129" s="12">
        <v>-2</v>
      </c>
      <c r="Q129" s="12">
        <v>22245</v>
      </c>
      <c r="R129" s="12">
        <v>381407</v>
      </c>
      <c r="S129" s="12">
        <v>116027.45096848626</v>
      </c>
      <c r="T129" s="12">
        <v>1769</v>
      </c>
      <c r="U129" s="12">
        <v>0</v>
      </c>
      <c r="V129" s="12">
        <v>0</v>
      </c>
      <c r="W129" s="12">
        <v>0</v>
      </c>
      <c r="X129" s="12">
        <v>0</v>
      </c>
      <c r="Y129" s="12">
        <v>5215.3199999993667</v>
      </c>
      <c r="Z129" s="12">
        <v>1566</v>
      </c>
      <c r="AA129" s="12">
        <v>-5034</v>
      </c>
      <c r="AB129" s="12">
        <v>0</v>
      </c>
      <c r="AC129" s="12">
        <v>-9257.8785024723038</v>
      </c>
      <c r="AD129" s="12">
        <v>0</v>
      </c>
      <c r="AE129" s="12">
        <v>0</v>
      </c>
      <c r="AF129" s="12">
        <v>0</v>
      </c>
      <c r="AG129" s="12">
        <v>0</v>
      </c>
      <c r="AH129" s="51">
        <f t="shared" si="3"/>
        <v>6851865.4578223526</v>
      </c>
      <c r="AJ129" s="14"/>
      <c r="AK129" s="19"/>
      <c r="AN129" s="15"/>
    </row>
    <row r="130" spans="1:40" x14ac:dyDescent="0.2">
      <c r="A130" s="34">
        <v>132</v>
      </c>
      <c r="B130" s="35" t="s">
        <v>126</v>
      </c>
      <c r="C130" s="36">
        <v>0.41720000000000002</v>
      </c>
      <c r="D130" s="37">
        <v>4038.9</v>
      </c>
      <c r="E130" s="37">
        <v>4074.1</v>
      </c>
      <c r="F130" s="38">
        <v>34088249.910130851</v>
      </c>
      <c r="G130" s="50">
        <v>-145309.18192173541</v>
      </c>
      <c r="H130" s="12">
        <v>0</v>
      </c>
      <c r="I130" s="12">
        <v>0</v>
      </c>
      <c r="J130" s="12">
        <v>-20081</v>
      </c>
      <c r="K130" s="12">
        <v>0</v>
      </c>
      <c r="L130" s="12">
        <v>0</v>
      </c>
      <c r="M130" s="12">
        <v>35746</v>
      </c>
      <c r="N130" s="12">
        <v>3655</v>
      </c>
      <c r="O130" s="12">
        <v>148736</v>
      </c>
      <c r="P130" s="12">
        <v>4346</v>
      </c>
      <c r="Q130" s="12">
        <v>136979</v>
      </c>
      <c r="R130" s="12">
        <v>227433</v>
      </c>
      <c r="S130" s="12">
        <v>241553.09544818103</v>
      </c>
      <c r="T130" s="12">
        <v>-39461</v>
      </c>
      <c r="U130" s="12">
        <v>1</v>
      </c>
      <c r="V130" s="12">
        <v>0</v>
      </c>
      <c r="W130" s="12">
        <v>0</v>
      </c>
      <c r="X130" s="12">
        <v>0</v>
      </c>
      <c r="Y130" s="12">
        <v>33793.980000004172</v>
      </c>
      <c r="Z130" s="12">
        <v>27492</v>
      </c>
      <c r="AA130" s="12">
        <v>252</v>
      </c>
      <c r="AB130" s="12">
        <v>-200863.87330400199</v>
      </c>
      <c r="AC130" s="12">
        <v>-19273.31575229764</v>
      </c>
      <c r="AD130" s="12">
        <v>0</v>
      </c>
      <c r="AE130" s="12">
        <v>0</v>
      </c>
      <c r="AF130" s="12">
        <v>0</v>
      </c>
      <c r="AG130" s="12">
        <v>0</v>
      </c>
      <c r="AH130" s="51">
        <f t="shared" si="3"/>
        <v>34523248.614601001</v>
      </c>
      <c r="AJ130" s="14"/>
      <c r="AK130" s="19"/>
      <c r="AN130" s="15"/>
    </row>
    <row r="131" spans="1:40" x14ac:dyDescent="0.2">
      <c r="A131" s="34">
        <v>134</v>
      </c>
      <c r="B131" s="35" t="s">
        <v>127</v>
      </c>
      <c r="C131" s="36">
        <v>0.8</v>
      </c>
      <c r="D131" s="37">
        <v>2782.05</v>
      </c>
      <c r="E131" s="37">
        <v>2825.3</v>
      </c>
      <c r="F131" s="38">
        <v>11010832.02003799</v>
      </c>
      <c r="G131" s="50">
        <v>-388148.38730927184</v>
      </c>
      <c r="H131" s="12">
        <v>0</v>
      </c>
      <c r="I131" s="12">
        <v>0</v>
      </c>
      <c r="J131" s="12">
        <v>13953</v>
      </c>
      <c r="K131" s="12">
        <v>0</v>
      </c>
      <c r="L131" s="12">
        <v>0</v>
      </c>
      <c r="M131" s="12">
        <v>12312</v>
      </c>
      <c r="N131" s="12">
        <v>0</v>
      </c>
      <c r="O131" s="12">
        <v>-7124</v>
      </c>
      <c r="P131" s="12">
        <v>2416</v>
      </c>
      <c r="Q131" s="12">
        <v>1090</v>
      </c>
      <c r="R131" s="12">
        <v>98147</v>
      </c>
      <c r="S131" s="12">
        <v>352514.24042977765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-1111</v>
      </c>
      <c r="AA131" s="12">
        <v>0</v>
      </c>
      <c r="AB131" s="12">
        <v>0</v>
      </c>
      <c r="AC131" s="12">
        <v>-28126.935719331726</v>
      </c>
      <c r="AD131" s="12">
        <v>0</v>
      </c>
      <c r="AE131" s="12">
        <v>0</v>
      </c>
      <c r="AF131" s="12">
        <v>0</v>
      </c>
      <c r="AG131" s="12">
        <v>0</v>
      </c>
      <c r="AH131" s="51">
        <f t="shared" si="3"/>
        <v>11066753.937439164</v>
      </c>
      <c r="AJ131" s="14"/>
      <c r="AK131" s="19"/>
      <c r="AN131" s="15"/>
    </row>
    <row r="132" spans="1:40" x14ac:dyDescent="0.2">
      <c r="A132" s="34">
        <v>135</v>
      </c>
      <c r="B132" s="35" t="s">
        <v>128</v>
      </c>
      <c r="C132" s="36">
        <v>0.2858</v>
      </c>
      <c r="D132" s="37">
        <v>936.7</v>
      </c>
      <c r="E132" s="37">
        <v>976.35</v>
      </c>
      <c r="F132" s="38">
        <v>10850178.109152315</v>
      </c>
      <c r="G132" s="50">
        <v>-49582.939592484385</v>
      </c>
      <c r="H132" s="12">
        <v>0</v>
      </c>
      <c r="I132" s="12">
        <v>0</v>
      </c>
      <c r="J132" s="12">
        <v>5338</v>
      </c>
      <c r="K132" s="12">
        <v>0</v>
      </c>
      <c r="L132" s="12">
        <v>0</v>
      </c>
      <c r="M132" s="12">
        <v>226</v>
      </c>
      <c r="N132" s="12">
        <v>9956</v>
      </c>
      <c r="O132" s="12">
        <v>0</v>
      </c>
      <c r="P132" s="12">
        <v>5184</v>
      </c>
      <c r="Q132" s="12">
        <v>-3568</v>
      </c>
      <c r="R132" s="12">
        <v>377600</v>
      </c>
      <c r="S132" s="12">
        <v>52628.36674804613</v>
      </c>
      <c r="T132" s="12">
        <v>61</v>
      </c>
      <c r="U132" s="12">
        <v>0</v>
      </c>
      <c r="V132" s="12">
        <v>0</v>
      </c>
      <c r="W132" s="12">
        <v>0</v>
      </c>
      <c r="X132" s="12">
        <v>0</v>
      </c>
      <c r="Y132" s="12">
        <v>-31641.279999999329</v>
      </c>
      <c r="Z132" s="12">
        <v>24869</v>
      </c>
      <c r="AA132" s="12">
        <v>0</v>
      </c>
      <c r="AB132" s="12">
        <v>107063.20551629923</v>
      </c>
      <c r="AC132" s="12">
        <v>-4199.7242759615183</v>
      </c>
      <c r="AD132" s="12">
        <v>0</v>
      </c>
      <c r="AE132" s="12">
        <v>0</v>
      </c>
      <c r="AF132" s="12">
        <v>0</v>
      </c>
      <c r="AG132" s="12">
        <v>0</v>
      </c>
      <c r="AH132" s="51">
        <f t="shared" si="3"/>
        <v>11344111.737548215</v>
      </c>
      <c r="AJ132" s="14"/>
      <c r="AK132" s="19"/>
      <c r="AN132" s="15"/>
    </row>
    <row r="133" spans="1:40" x14ac:dyDescent="0.2">
      <c r="A133" s="34">
        <v>136</v>
      </c>
      <c r="B133" s="35" t="s">
        <v>129</v>
      </c>
      <c r="C133" s="36">
        <v>0.34029999999999999</v>
      </c>
      <c r="D133" s="37">
        <v>40495.4</v>
      </c>
      <c r="E133" s="37">
        <v>39970.400000000001</v>
      </c>
      <c r="F133" s="38">
        <v>335545845.06047952</v>
      </c>
      <c r="G133" s="50">
        <v>-110217.99665331841</v>
      </c>
      <c r="H133" s="12">
        <v>0</v>
      </c>
      <c r="I133" s="12">
        <v>0</v>
      </c>
      <c r="J133" s="12">
        <v>-300750</v>
      </c>
      <c r="K133" s="12">
        <v>-209237</v>
      </c>
      <c r="L133" s="12">
        <v>0</v>
      </c>
      <c r="M133" s="12">
        <v>-94664</v>
      </c>
      <c r="N133" s="12">
        <v>13434</v>
      </c>
      <c r="O133" s="12">
        <v>541297</v>
      </c>
      <c r="P133" s="12">
        <v>-7656</v>
      </c>
      <c r="Q133" s="12">
        <v>-266951</v>
      </c>
      <c r="R133" s="12">
        <v>-3759242</v>
      </c>
      <c r="S133" s="12">
        <v>2111885.879345119</v>
      </c>
      <c r="T133" s="12">
        <v>26440</v>
      </c>
      <c r="U133" s="12">
        <v>0</v>
      </c>
      <c r="V133" s="12">
        <v>0</v>
      </c>
      <c r="W133" s="12">
        <v>0</v>
      </c>
      <c r="X133" s="12">
        <v>0</v>
      </c>
      <c r="Y133" s="12">
        <v>101069.31999999285</v>
      </c>
      <c r="Z133" s="12">
        <v>-75589</v>
      </c>
      <c r="AA133" s="12">
        <v>4320</v>
      </c>
      <c r="AB133" s="12">
        <v>-64491.49619281292</v>
      </c>
      <c r="AC133" s="12">
        <v>-168508.06333881617</v>
      </c>
      <c r="AD133" s="12">
        <v>0</v>
      </c>
      <c r="AE133" s="12">
        <v>0</v>
      </c>
      <c r="AF133" s="12">
        <v>0</v>
      </c>
      <c r="AG133" s="12">
        <v>0</v>
      </c>
      <c r="AH133" s="51">
        <f t="shared" si="3"/>
        <v>333286984.70363969</v>
      </c>
      <c r="AJ133" s="14"/>
      <c r="AK133" s="19"/>
      <c r="AN133" s="15"/>
    </row>
    <row r="134" spans="1:40" x14ac:dyDescent="0.2">
      <c r="A134" s="34">
        <v>137</v>
      </c>
      <c r="B134" s="35" t="s">
        <v>130</v>
      </c>
      <c r="C134" s="36">
        <v>0.39389999999999997</v>
      </c>
      <c r="D134" s="37">
        <v>630.20000000000005</v>
      </c>
      <c r="E134" s="37">
        <v>676.65</v>
      </c>
      <c r="F134" s="38">
        <v>4574131.592305189</v>
      </c>
      <c r="G134" s="50">
        <v>-14051.739229313098</v>
      </c>
      <c r="H134" s="12">
        <v>0</v>
      </c>
      <c r="I134" s="12">
        <v>0</v>
      </c>
      <c r="J134" s="12">
        <v>-6795</v>
      </c>
      <c r="K134" s="12">
        <v>0</v>
      </c>
      <c r="L134" s="12">
        <v>0</v>
      </c>
      <c r="M134" s="12">
        <v>2816</v>
      </c>
      <c r="N134" s="12">
        <v>2</v>
      </c>
      <c r="O134" s="12">
        <v>0</v>
      </c>
      <c r="P134" s="12">
        <v>-2</v>
      </c>
      <c r="Q134" s="12">
        <v>16149</v>
      </c>
      <c r="R134" s="12">
        <v>278189</v>
      </c>
      <c r="S134" s="12">
        <v>33803.064503735863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1534.2800000002608</v>
      </c>
      <c r="Z134" s="12">
        <v>0</v>
      </c>
      <c r="AA134" s="12">
        <v>0</v>
      </c>
      <c r="AB134" s="12">
        <v>0</v>
      </c>
      <c r="AC134" s="12">
        <v>-2697.1862491164356</v>
      </c>
      <c r="AD134" s="12">
        <v>0</v>
      </c>
      <c r="AE134" s="12">
        <v>0</v>
      </c>
      <c r="AF134" s="12">
        <v>0</v>
      </c>
      <c r="AG134" s="12">
        <v>0</v>
      </c>
      <c r="AH134" s="51">
        <f t="shared" si="3"/>
        <v>4883079.0113304956</v>
      </c>
      <c r="AJ134" s="14"/>
      <c r="AK134" s="19"/>
      <c r="AN134" s="15"/>
    </row>
    <row r="135" spans="1:40" x14ac:dyDescent="0.2">
      <c r="A135" s="34">
        <v>138</v>
      </c>
      <c r="B135" s="35" t="s">
        <v>131</v>
      </c>
      <c r="C135" s="36">
        <v>0.23880000000000001</v>
      </c>
      <c r="D135" s="37">
        <v>701</v>
      </c>
      <c r="E135" s="37">
        <v>808.1</v>
      </c>
      <c r="F135" s="38">
        <v>7631926.8796986863</v>
      </c>
      <c r="G135" s="50">
        <v>-23012.564488931559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-7485</v>
      </c>
      <c r="N135" s="12">
        <v>0</v>
      </c>
      <c r="O135" s="12">
        <v>0</v>
      </c>
      <c r="P135" s="12">
        <v>14253</v>
      </c>
      <c r="Q135" s="12">
        <v>16479</v>
      </c>
      <c r="R135" s="12">
        <v>1024631.0000000009</v>
      </c>
      <c r="S135" s="12">
        <v>32275.775593917817</v>
      </c>
      <c r="T135" s="12">
        <v>0</v>
      </c>
      <c r="U135" s="12">
        <v>-1</v>
      </c>
      <c r="V135" s="12">
        <v>0</v>
      </c>
      <c r="W135" s="12">
        <v>0</v>
      </c>
      <c r="X135" s="12">
        <v>0</v>
      </c>
      <c r="Y135" s="12">
        <v>0</v>
      </c>
      <c r="Z135" s="12">
        <v>55940.999999998137</v>
      </c>
      <c r="AA135" s="12">
        <v>0</v>
      </c>
      <c r="AB135" s="12">
        <v>0</v>
      </c>
      <c r="AC135" s="12">
        <v>-2576.0828820317984</v>
      </c>
      <c r="AD135" s="12">
        <v>0</v>
      </c>
      <c r="AE135" s="12">
        <v>0</v>
      </c>
      <c r="AF135" s="12">
        <v>0</v>
      </c>
      <c r="AG135" s="12">
        <v>0</v>
      </c>
      <c r="AH135" s="51">
        <f t="shared" si="3"/>
        <v>8742432.0079216398</v>
      </c>
      <c r="AJ135" s="14"/>
      <c r="AK135" s="19"/>
      <c r="AN135" s="15"/>
    </row>
    <row r="136" spans="1:40" x14ac:dyDescent="0.2">
      <c r="A136" s="34">
        <v>139</v>
      </c>
      <c r="B136" s="35" t="s">
        <v>132</v>
      </c>
      <c r="C136" s="36">
        <v>0.37130000000000002</v>
      </c>
      <c r="D136" s="37">
        <v>3615.05</v>
      </c>
      <c r="E136" s="37">
        <v>3561.75</v>
      </c>
      <c r="F136" s="38">
        <v>27585128.485653792</v>
      </c>
      <c r="G136" s="50">
        <v>-58120.464425377548</v>
      </c>
      <c r="H136" s="12">
        <v>0</v>
      </c>
      <c r="I136" s="12">
        <v>0</v>
      </c>
      <c r="J136" s="12">
        <v>-46987</v>
      </c>
      <c r="K136" s="12">
        <v>-3859.5799999982119</v>
      </c>
      <c r="L136" s="12">
        <v>0</v>
      </c>
      <c r="M136" s="12">
        <v>-67728</v>
      </c>
      <c r="N136" s="12">
        <v>3247</v>
      </c>
      <c r="O136" s="12">
        <v>-36716</v>
      </c>
      <c r="P136" s="12">
        <v>-2205</v>
      </c>
      <c r="Q136" s="12">
        <v>38738</v>
      </c>
      <c r="R136" s="12">
        <v>-348236</v>
      </c>
      <c r="S136" s="12">
        <v>187935.42859975249</v>
      </c>
      <c r="T136" s="12">
        <v>-1846</v>
      </c>
      <c r="U136" s="12">
        <v>0</v>
      </c>
      <c r="V136" s="12">
        <v>0</v>
      </c>
      <c r="W136" s="12">
        <v>0</v>
      </c>
      <c r="X136" s="12">
        <v>0</v>
      </c>
      <c r="Y136" s="12">
        <v>14354.779999997467</v>
      </c>
      <c r="Z136" s="12">
        <v>-9465</v>
      </c>
      <c r="AA136" s="12">
        <v>6</v>
      </c>
      <c r="AB136" s="12">
        <v>16517.318308599293</v>
      </c>
      <c r="AC136" s="12">
        <v>-14995.154932893813</v>
      </c>
      <c r="AD136" s="12">
        <v>0</v>
      </c>
      <c r="AE136" s="12">
        <v>0</v>
      </c>
      <c r="AF136" s="12">
        <v>0</v>
      </c>
      <c r="AG136" s="12">
        <v>0</v>
      </c>
      <c r="AH136" s="51">
        <f t="shared" ref="AH136:AH142" si="4">SUM(F136:AG136)</f>
        <v>27255768.813203871</v>
      </c>
      <c r="AJ136" s="14"/>
      <c r="AK136" s="19"/>
      <c r="AN136" s="15"/>
    </row>
    <row r="137" spans="1:40" x14ac:dyDescent="0.2">
      <c r="A137" s="34">
        <v>142</v>
      </c>
      <c r="B137" s="35" t="s">
        <v>133</v>
      </c>
      <c r="C137" s="36">
        <v>0.36409999999999998</v>
      </c>
      <c r="D137" s="37">
        <v>2046.15</v>
      </c>
      <c r="E137" s="37">
        <v>2026.55</v>
      </c>
      <c r="F137" s="38">
        <v>15204912.706266955</v>
      </c>
      <c r="G137" s="50">
        <v>-11916.575119281188</v>
      </c>
      <c r="H137" s="12">
        <v>0</v>
      </c>
      <c r="I137" s="12">
        <v>0</v>
      </c>
      <c r="J137" s="12">
        <v>-23763</v>
      </c>
      <c r="K137" s="12">
        <v>0</v>
      </c>
      <c r="L137" s="12">
        <v>0</v>
      </c>
      <c r="M137" s="12">
        <v>1150</v>
      </c>
      <c r="N137" s="12">
        <v>-719</v>
      </c>
      <c r="O137" s="12">
        <v>15969</v>
      </c>
      <c r="P137" s="12">
        <v>2374</v>
      </c>
      <c r="Q137" s="12">
        <v>7414</v>
      </c>
      <c r="R137" s="12">
        <v>-125688</v>
      </c>
      <c r="S137" s="12">
        <v>114666.66313062981</v>
      </c>
      <c r="T137" s="12">
        <v>-592</v>
      </c>
      <c r="U137" s="12">
        <v>1</v>
      </c>
      <c r="V137" s="12">
        <v>0</v>
      </c>
      <c r="W137" s="12">
        <v>0</v>
      </c>
      <c r="X137" s="12">
        <v>0</v>
      </c>
      <c r="Y137" s="12">
        <v>6408.8199999984354</v>
      </c>
      <c r="Z137" s="12">
        <v>0</v>
      </c>
      <c r="AA137" s="12">
        <v>1769</v>
      </c>
      <c r="AB137" s="12">
        <v>-74661.064148899168</v>
      </c>
      <c r="AC137" s="12">
        <v>-9149.3258770890534</v>
      </c>
      <c r="AD137" s="12">
        <v>0</v>
      </c>
      <c r="AE137" s="12">
        <v>0</v>
      </c>
      <c r="AF137" s="12">
        <v>0</v>
      </c>
      <c r="AG137" s="12">
        <v>0</v>
      </c>
      <c r="AH137" s="51">
        <f t="shared" si="4"/>
        <v>15108176.224252313</v>
      </c>
      <c r="AJ137" s="14"/>
      <c r="AK137" s="19"/>
      <c r="AN137" s="15"/>
    </row>
    <row r="138" spans="1:40" x14ac:dyDescent="0.2">
      <c r="A138" s="34">
        <v>143</v>
      </c>
      <c r="B138" s="35" t="s">
        <v>134</v>
      </c>
      <c r="C138" s="36">
        <v>0.35620000000000002</v>
      </c>
      <c r="D138" s="37">
        <v>7265.25</v>
      </c>
      <c r="E138" s="37">
        <v>7418.8</v>
      </c>
      <c r="F138" s="38">
        <v>69147911.296668813</v>
      </c>
      <c r="G138" s="50">
        <v>-138648.32567474246</v>
      </c>
      <c r="H138" s="12">
        <v>0</v>
      </c>
      <c r="I138" s="12">
        <v>0</v>
      </c>
      <c r="J138" s="12">
        <v>-195519</v>
      </c>
      <c r="K138" s="12">
        <v>0</v>
      </c>
      <c r="L138" s="12">
        <v>0</v>
      </c>
      <c r="M138" s="12">
        <v>5229</v>
      </c>
      <c r="N138" s="12">
        <v>-20607</v>
      </c>
      <c r="O138" s="12">
        <v>9775</v>
      </c>
      <c r="P138" s="12">
        <v>23802</v>
      </c>
      <c r="Q138" s="12">
        <v>437456</v>
      </c>
      <c r="R138" s="12">
        <v>1178129.0000000149</v>
      </c>
      <c r="S138" s="12">
        <v>371265.01178540289</v>
      </c>
      <c r="T138" s="12">
        <v>-166</v>
      </c>
      <c r="U138" s="12">
        <v>0</v>
      </c>
      <c r="V138" s="12">
        <v>0</v>
      </c>
      <c r="W138" s="12">
        <v>0</v>
      </c>
      <c r="X138" s="12">
        <v>0</v>
      </c>
      <c r="Y138" s="12">
        <v>78144.659999996424</v>
      </c>
      <c r="Z138" s="12">
        <v>93551</v>
      </c>
      <c r="AA138" s="12">
        <v>1853</v>
      </c>
      <c r="AB138" s="12">
        <v>-99675.412112697959</v>
      </c>
      <c r="AC138" s="12">
        <v>-29623.586767122149</v>
      </c>
      <c r="AD138" s="12">
        <v>0</v>
      </c>
      <c r="AE138" s="12">
        <v>0</v>
      </c>
      <c r="AF138" s="12">
        <v>0</v>
      </c>
      <c r="AG138" s="12">
        <v>0</v>
      </c>
      <c r="AH138" s="51">
        <f t="shared" si="4"/>
        <v>70862876.643899664</v>
      </c>
      <c r="AJ138" s="14"/>
      <c r="AK138" s="19"/>
      <c r="AN138" s="15"/>
    </row>
    <row r="139" spans="1:40" x14ac:dyDescent="0.2">
      <c r="A139" s="34">
        <v>144</v>
      </c>
      <c r="B139" s="35" t="s">
        <v>135</v>
      </c>
      <c r="C139" s="36">
        <v>0.27329999999999999</v>
      </c>
      <c r="D139" s="37">
        <v>3257.4</v>
      </c>
      <c r="E139" s="37">
        <v>3164.1</v>
      </c>
      <c r="F139" s="38">
        <v>34915818.797090918</v>
      </c>
      <c r="G139" s="50">
        <v>-29978.927674002945</v>
      </c>
      <c r="H139" s="12">
        <v>0</v>
      </c>
      <c r="I139" s="12">
        <v>0</v>
      </c>
      <c r="J139" s="12">
        <v>-26842</v>
      </c>
      <c r="K139" s="12">
        <v>0</v>
      </c>
      <c r="L139" s="12">
        <v>0</v>
      </c>
      <c r="M139" s="12">
        <v>-3418</v>
      </c>
      <c r="N139" s="12">
        <v>44857</v>
      </c>
      <c r="O139" s="12">
        <v>82332</v>
      </c>
      <c r="P139" s="12">
        <v>-18007</v>
      </c>
      <c r="Q139" s="12">
        <v>122786</v>
      </c>
      <c r="R139" s="12">
        <v>-812931</v>
      </c>
      <c r="S139" s="12">
        <v>123395.91846877337</v>
      </c>
      <c r="T139" s="12">
        <v>-1779</v>
      </c>
      <c r="U139" s="12">
        <v>-1</v>
      </c>
      <c r="V139" s="12">
        <v>0</v>
      </c>
      <c r="W139" s="12">
        <v>0</v>
      </c>
      <c r="X139" s="12">
        <v>0</v>
      </c>
      <c r="Y139" s="12">
        <v>21545.259999997914</v>
      </c>
      <c r="Z139" s="12">
        <v>-15895</v>
      </c>
      <c r="AA139" s="12">
        <v>0</v>
      </c>
      <c r="AB139" s="12">
        <v>-140030.59645055234</v>
      </c>
      <c r="AC139" s="12">
        <v>-9845.4297150895</v>
      </c>
      <c r="AD139" s="12">
        <v>0</v>
      </c>
      <c r="AE139" s="12">
        <v>0</v>
      </c>
      <c r="AF139" s="12">
        <v>0</v>
      </c>
      <c r="AG139" s="12">
        <v>0</v>
      </c>
      <c r="AH139" s="51">
        <f t="shared" si="4"/>
        <v>34252007.021720044</v>
      </c>
      <c r="AJ139" s="14"/>
      <c r="AK139" s="19"/>
      <c r="AN139" s="15"/>
    </row>
    <row r="140" spans="1:40" x14ac:dyDescent="0.2">
      <c r="A140" s="34">
        <v>202</v>
      </c>
      <c r="B140" s="35" t="s">
        <v>136</v>
      </c>
      <c r="C140" s="36">
        <v>0.33679999999999999</v>
      </c>
      <c r="D140" s="37">
        <v>562.95000000000005</v>
      </c>
      <c r="E140" s="37">
        <v>503.05</v>
      </c>
      <c r="F140" s="38">
        <v>6014622.6358812284</v>
      </c>
      <c r="G140" s="50">
        <v>-11379.021537161432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-300</v>
      </c>
      <c r="O140" s="12">
        <v>3873</v>
      </c>
      <c r="P140" s="12">
        <v>-2450</v>
      </c>
      <c r="Q140" s="12">
        <v>-9940</v>
      </c>
      <c r="R140" s="12">
        <v>-527647</v>
      </c>
      <c r="S140" s="12">
        <v>26119.265995811671</v>
      </c>
      <c r="T140" s="12">
        <v>490</v>
      </c>
      <c r="U140" s="12">
        <v>0</v>
      </c>
      <c r="V140" s="12">
        <v>0</v>
      </c>
      <c r="W140" s="12">
        <v>0</v>
      </c>
      <c r="X140" s="12">
        <v>0</v>
      </c>
      <c r="Y140" s="12">
        <v>-7269.6800000006333</v>
      </c>
      <c r="Z140" s="12">
        <v>-10654</v>
      </c>
      <c r="AA140" s="12">
        <v>0</v>
      </c>
      <c r="AB140" s="12">
        <v>0</v>
      </c>
      <c r="AC140" s="12">
        <v>-2083.8973392983899</v>
      </c>
      <c r="AD140" s="12">
        <v>0</v>
      </c>
      <c r="AE140" s="12">
        <v>0</v>
      </c>
      <c r="AF140" s="12">
        <v>0</v>
      </c>
      <c r="AG140" s="12">
        <v>0</v>
      </c>
      <c r="AH140" s="51">
        <f t="shared" si="4"/>
        <v>5473381.3030005796</v>
      </c>
      <c r="AJ140" s="14"/>
      <c r="AK140" s="19"/>
      <c r="AN140" s="15"/>
    </row>
    <row r="141" spans="1:40" x14ac:dyDescent="0.2">
      <c r="A141" s="39">
        <v>207</v>
      </c>
      <c r="B141" s="40" t="s">
        <v>137</v>
      </c>
      <c r="C141" s="41">
        <v>0.2555</v>
      </c>
      <c r="D141" s="42">
        <v>799.5</v>
      </c>
      <c r="E141" s="42">
        <v>769.45</v>
      </c>
      <c r="F141" s="43">
        <v>7242545.8653003071</v>
      </c>
      <c r="G141" s="52">
        <v>-4961.3414908414707</v>
      </c>
      <c r="H141" s="53">
        <v>0</v>
      </c>
      <c r="I141" s="53">
        <v>0</v>
      </c>
      <c r="J141" s="53">
        <v>-11128</v>
      </c>
      <c r="K141" s="53">
        <v>0</v>
      </c>
      <c r="L141" s="53">
        <v>0</v>
      </c>
      <c r="M141" s="53">
        <v>0</v>
      </c>
      <c r="N141" s="53">
        <v>1420</v>
      </c>
      <c r="O141" s="53">
        <v>14783</v>
      </c>
      <c r="P141" s="53">
        <v>-2900</v>
      </c>
      <c r="Q141" s="53">
        <v>-2479</v>
      </c>
      <c r="R141" s="53">
        <v>-243182</v>
      </c>
      <c r="S141" s="53">
        <v>24971.102350885049</v>
      </c>
      <c r="T141" s="53">
        <v>114</v>
      </c>
      <c r="U141" s="53">
        <v>0</v>
      </c>
      <c r="V141" s="53">
        <v>0</v>
      </c>
      <c r="W141" s="53">
        <v>0</v>
      </c>
      <c r="X141" s="53">
        <v>0</v>
      </c>
      <c r="Y141" s="53">
        <v>3933.6000000005588</v>
      </c>
      <c r="Z141" s="53">
        <v>-1346</v>
      </c>
      <c r="AA141" s="53">
        <v>0</v>
      </c>
      <c r="AB141" s="53">
        <v>0</v>
      </c>
      <c r="AC141" s="53">
        <v>-1992.4459618553519</v>
      </c>
      <c r="AD141" s="53">
        <v>0</v>
      </c>
      <c r="AE141" s="53">
        <v>0</v>
      </c>
      <c r="AF141" s="53">
        <v>0</v>
      </c>
      <c r="AG141" s="53">
        <v>0</v>
      </c>
      <c r="AH141" s="54">
        <f t="shared" si="4"/>
        <v>7019778.7801984958</v>
      </c>
      <c r="AJ141" s="14"/>
      <c r="AK141" s="19"/>
      <c r="AN141" s="15"/>
    </row>
    <row r="142" spans="1:40" s="17" customFormat="1" x14ac:dyDescent="0.2">
      <c r="A142" s="55"/>
      <c r="B142" s="56" t="s">
        <v>175</v>
      </c>
      <c r="C142" s="60"/>
      <c r="D142" s="57">
        <f t="shared" ref="D142:AG142" si="5">SUM(D8:D141)</f>
        <v>1216691.4999999998</v>
      </c>
      <c r="E142" s="57">
        <f t="shared" si="5"/>
        <v>1224045.6499999999</v>
      </c>
      <c r="F142" s="57">
        <f t="shared" si="5"/>
        <v>9247702348.272562</v>
      </c>
      <c r="G142" s="57">
        <f t="shared" si="5"/>
        <v>-93922.999999914318</v>
      </c>
      <c r="H142" s="57">
        <f t="shared" si="5"/>
        <v>-254259</v>
      </c>
      <c r="I142" s="57">
        <f t="shared" si="5"/>
        <v>0</v>
      </c>
      <c r="J142" s="57">
        <f t="shared" si="5"/>
        <v>-8230973</v>
      </c>
      <c r="K142" s="57">
        <f t="shared" si="5"/>
        <v>-2007056.7400000282</v>
      </c>
      <c r="L142" s="57">
        <f t="shared" si="5"/>
        <v>0</v>
      </c>
      <c r="M142" s="57">
        <f t="shared" si="5"/>
        <v>38413</v>
      </c>
      <c r="N142" s="57">
        <f t="shared" si="5"/>
        <v>1241783</v>
      </c>
      <c r="O142" s="57">
        <f t="shared" si="5"/>
        <v>9139785</v>
      </c>
      <c r="P142" s="57">
        <f t="shared" si="5"/>
        <v>214327</v>
      </c>
      <c r="Q142" s="57">
        <f t="shared" si="5"/>
        <v>4647991</v>
      </c>
      <c r="R142" s="57">
        <f t="shared" si="5"/>
        <v>42826521.999999978</v>
      </c>
      <c r="S142" s="57">
        <f t="shared" si="5"/>
        <v>84228464.999999806</v>
      </c>
      <c r="T142" s="57">
        <f t="shared" si="5"/>
        <v>101060</v>
      </c>
      <c r="U142" s="57">
        <f t="shared" si="5"/>
        <v>0</v>
      </c>
      <c r="V142" s="57">
        <f t="shared" si="5"/>
        <v>0</v>
      </c>
      <c r="W142" s="57">
        <f t="shared" si="5"/>
        <v>-78000</v>
      </c>
      <c r="X142" s="57">
        <f t="shared" si="5"/>
        <v>0</v>
      </c>
      <c r="Y142" s="57">
        <f t="shared" si="5"/>
        <v>1621764.7600000286</v>
      </c>
      <c r="Z142" s="57">
        <f t="shared" si="5"/>
        <v>1190609.9999999907</v>
      </c>
      <c r="AA142" s="57">
        <f t="shared" si="5"/>
        <v>0</v>
      </c>
      <c r="AB142" s="57">
        <f t="shared" si="5"/>
        <v>851788.93516666489</v>
      </c>
      <c r="AC142" s="57">
        <f t="shared" si="5"/>
        <v>-6720593.9999999702</v>
      </c>
      <c r="AD142" s="57">
        <f t="shared" si="5"/>
        <v>0</v>
      </c>
      <c r="AE142" s="57">
        <f t="shared" si="5"/>
        <v>1120187</v>
      </c>
      <c r="AF142" s="57">
        <f t="shared" si="5"/>
        <v>0</v>
      </c>
      <c r="AG142" s="57">
        <f t="shared" si="5"/>
        <v>0</v>
      </c>
      <c r="AH142" s="58">
        <f t="shared" si="4"/>
        <v>9377540239.2277298</v>
      </c>
      <c r="AI142" s="13"/>
      <c r="AJ142" s="61"/>
      <c r="AK142" s="62"/>
    </row>
    <row r="143" spans="1:40" x14ac:dyDescent="0.2">
      <c r="A143" s="66" t="s">
        <v>182</v>
      </c>
    </row>
  </sheetData>
  <mergeCells count="33">
    <mergeCell ref="G5:AE5"/>
    <mergeCell ref="AJ6:AJ7"/>
    <mergeCell ref="AH6:AH7"/>
    <mergeCell ref="AB6:AB7"/>
    <mergeCell ref="AC6:AC7"/>
    <mergeCell ref="AD6:AD7"/>
    <mergeCell ref="AE6:AE7"/>
    <mergeCell ref="AF6:AF7"/>
    <mergeCell ref="AG6:AG7"/>
    <mergeCell ref="X6:X7"/>
    <mergeCell ref="Y6:Y7"/>
    <mergeCell ref="Z6:Z7"/>
    <mergeCell ref="AA6:AA7"/>
    <mergeCell ref="M6:M7"/>
    <mergeCell ref="U6:U7"/>
    <mergeCell ref="V6:V7"/>
    <mergeCell ref="W6:W7"/>
    <mergeCell ref="L6:L7"/>
    <mergeCell ref="R6:R7"/>
    <mergeCell ref="S6:S7"/>
    <mergeCell ref="O6:O7"/>
    <mergeCell ref="T6:T7"/>
    <mergeCell ref="A6:B6"/>
    <mergeCell ref="C6:C7"/>
    <mergeCell ref="F6:F7"/>
    <mergeCell ref="G6:G7"/>
    <mergeCell ref="H6:H7"/>
    <mergeCell ref="I6:I7"/>
    <mergeCell ref="J6:J7"/>
    <mergeCell ref="K6:K7"/>
    <mergeCell ref="P6:P7"/>
    <mergeCell ref="Q6:Q7"/>
    <mergeCell ref="N6:N7"/>
  </mergeCells>
  <conditionalFormatting sqref="G2:AG4">
    <cfRule type="cellIs" dxfId="0" priority="17" stopIfTrue="1" operator="notEqual">
      <formula>""</formula>
    </cfRule>
  </conditionalFormatting>
  <printOptions horizontalCentered="1" gridLines="1"/>
  <pageMargins left="0.25" right="0.25" top="0.5" bottom="0.75" header="0.5" footer="0.5"/>
  <pageSetup paperSize="5" scale="44" fitToHeight="2" pageOrder="overThenDown" orientation="landscape" r:id="rId1"/>
  <headerFooter alignWithMargins="0">
    <oddHeader>&amp;RAttachment B
Superintendent's Memo #XXX-23
March 10, 2023</oddHeader>
    <oddFooter>&amp;RPrepared by the Virginia Department of Education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67CA-8EE1-44F2-9AC6-BA82C0A71823}">
  <dimension ref="A1:D141"/>
  <sheetViews>
    <sheetView workbookViewId="0">
      <selection activeCell="K19" sqref="K19"/>
    </sheetView>
  </sheetViews>
  <sheetFormatPr defaultRowHeight="10.199999999999999" x14ac:dyDescent="0.2"/>
  <cols>
    <col min="1" max="1" width="8" customWidth="1"/>
    <col min="2" max="2" width="22.7109375" bestFit="1" customWidth="1"/>
    <col min="3" max="4" width="14.140625" bestFit="1" customWidth="1"/>
  </cols>
  <sheetData>
    <row r="1" spans="1:4" ht="33" customHeight="1" x14ac:dyDescent="0.2">
      <c r="A1" s="67" t="s">
        <v>166</v>
      </c>
      <c r="B1" s="68"/>
    </row>
    <row r="2" spans="1:4" ht="20.25" customHeight="1" x14ac:dyDescent="0.2">
      <c r="A2" s="69" t="s">
        <v>172</v>
      </c>
      <c r="B2" s="68"/>
    </row>
    <row r="3" spans="1:4" ht="20.25" customHeight="1" x14ac:dyDescent="0.2">
      <c r="A3" s="69" t="s">
        <v>184</v>
      </c>
      <c r="B3" s="70"/>
    </row>
    <row r="4" spans="1:4" ht="13.8" x14ac:dyDescent="0.2">
      <c r="A4" s="71" t="s">
        <v>168</v>
      </c>
      <c r="B4" s="69"/>
    </row>
    <row r="5" spans="1:4" x14ac:dyDescent="0.2">
      <c r="A5" s="77"/>
      <c r="B5" s="77"/>
    </row>
    <row r="6" spans="1:4" x14ac:dyDescent="0.2">
      <c r="A6" s="25" t="s">
        <v>3</v>
      </c>
      <c r="B6" s="26" t="s">
        <v>4</v>
      </c>
      <c r="C6" s="26" t="s">
        <v>138</v>
      </c>
      <c r="D6" s="26" t="s">
        <v>165</v>
      </c>
    </row>
    <row r="7" spans="1:4" x14ac:dyDescent="0.2">
      <c r="A7">
        <v>1</v>
      </c>
      <c r="B7" t="s">
        <v>5</v>
      </c>
      <c r="C7" s="72">
        <f>VLOOKUP(A7,'[1]DISTRIBUTION SUMMARY'!$A$8:$C$143,3,FALSE)</f>
        <v>16762231</v>
      </c>
      <c r="D7" s="72">
        <f>VLOOKUP(A7,'[1]DISTRIBUTION SUMMARY'!$A$154:$C$289,3,FALSE)</f>
        <v>16777534</v>
      </c>
    </row>
    <row r="8" spans="1:4" x14ac:dyDescent="0.2">
      <c r="A8">
        <v>2</v>
      </c>
      <c r="B8" t="s">
        <v>6</v>
      </c>
      <c r="C8" s="72">
        <f>VLOOKUP(A8,'[1]DISTRIBUTION SUMMARY'!$A$8:$C$143,3,FALSE)</f>
        <v>24594176</v>
      </c>
      <c r="D8" s="72">
        <f>VLOOKUP(A8,'[1]DISTRIBUTION SUMMARY'!$A$154:$C$289,3,FALSE)</f>
        <v>24809078</v>
      </c>
    </row>
    <row r="9" spans="1:4" x14ac:dyDescent="0.2">
      <c r="A9">
        <v>3</v>
      </c>
      <c r="B9" t="s">
        <v>174</v>
      </c>
      <c r="C9" s="72">
        <f>VLOOKUP(A9,'[1]DISTRIBUTION SUMMARY'!$A$8:$C$143,3,FALSE)</f>
        <v>11447607</v>
      </c>
      <c r="D9" s="72">
        <f>VLOOKUP(A9,'[1]DISTRIBUTION SUMMARY'!$A$154:$C$289,3,FALSE)</f>
        <v>11565986</v>
      </c>
    </row>
    <row r="10" spans="1:4" x14ac:dyDescent="0.2">
      <c r="A10">
        <v>4</v>
      </c>
      <c r="B10" t="s">
        <v>7</v>
      </c>
      <c r="C10" s="72">
        <f>VLOOKUP(A10,'[1]DISTRIBUTION SUMMARY'!$A$8:$C$143,3,FALSE)</f>
        <v>5403061</v>
      </c>
      <c r="D10" s="72">
        <f>VLOOKUP(A10,'[1]DISTRIBUTION SUMMARY'!$A$154:$C$289,3,FALSE)</f>
        <v>5546185</v>
      </c>
    </row>
    <row r="11" spans="1:4" x14ac:dyDescent="0.2">
      <c r="A11">
        <v>5</v>
      </c>
      <c r="B11" t="s">
        <v>8</v>
      </c>
      <c r="C11" s="72">
        <f>VLOOKUP(A11,'[1]DISTRIBUTION SUMMARY'!$A$8:$C$143,3,FALSE)</f>
        <v>14542479</v>
      </c>
      <c r="D11" s="72">
        <f>VLOOKUP(A11,'[1]DISTRIBUTION SUMMARY'!$A$154:$C$289,3,FALSE)</f>
        <v>14499237</v>
      </c>
    </row>
    <row r="12" spans="1:4" x14ac:dyDescent="0.2">
      <c r="A12">
        <v>6</v>
      </c>
      <c r="B12" t="s">
        <v>9</v>
      </c>
      <c r="C12" s="72">
        <f>VLOOKUP(A12,'[1]DISTRIBUTION SUMMARY'!$A$8:$C$143,3,FALSE)</f>
        <v>8661962</v>
      </c>
      <c r="D12" s="72">
        <f>VLOOKUP(A12,'[1]DISTRIBUTION SUMMARY'!$A$154:$C$289,3,FALSE)</f>
        <v>8892021</v>
      </c>
    </row>
    <row r="13" spans="1:4" x14ac:dyDescent="0.2">
      <c r="A13">
        <v>7</v>
      </c>
      <c r="B13" t="s">
        <v>10</v>
      </c>
      <c r="C13" s="72">
        <f>VLOOKUP(A13,'[1]DISTRIBUTION SUMMARY'!$A$8:$C$143,3,FALSE)</f>
        <v>28749664</v>
      </c>
      <c r="D13" s="72">
        <f>VLOOKUP(A13,'[1]DISTRIBUTION SUMMARY'!$A$154:$C$289,3,FALSE)</f>
        <v>29989686</v>
      </c>
    </row>
    <row r="14" spans="1:4" x14ac:dyDescent="0.2">
      <c r="A14">
        <v>8</v>
      </c>
      <c r="B14" t="s">
        <v>11</v>
      </c>
      <c r="C14" s="72">
        <f>VLOOKUP(A14,'[1]DISTRIBUTION SUMMARY'!$A$8:$C$143,3,FALSE)</f>
        <v>32194716</v>
      </c>
      <c r="D14" s="72">
        <f>VLOOKUP(A14,'[1]DISTRIBUTION SUMMARY'!$A$154:$C$289,3,FALSE)</f>
        <v>32769106</v>
      </c>
    </row>
    <row r="15" spans="1:4" x14ac:dyDescent="0.2">
      <c r="A15">
        <v>9</v>
      </c>
      <c r="B15" t="s">
        <v>12</v>
      </c>
      <c r="C15" s="72">
        <f>VLOOKUP(A15,'[1]DISTRIBUTION SUMMARY'!$A$8:$C$143,3,FALSE)</f>
        <v>626338</v>
      </c>
      <c r="D15" s="72">
        <f>VLOOKUP(A15,'[1]DISTRIBUTION SUMMARY'!$A$154:$C$289,3,FALSE)</f>
        <v>612369</v>
      </c>
    </row>
    <row r="16" spans="1:4" x14ac:dyDescent="0.2">
      <c r="A16">
        <v>10</v>
      </c>
      <c r="B16" t="s">
        <v>13</v>
      </c>
      <c r="C16" s="72">
        <f>VLOOKUP(A16,'[1]DISTRIBUTION SUMMARY'!$A$8:$C$143,3,FALSE)</f>
        <v>29038572</v>
      </c>
      <c r="D16" s="72">
        <f>VLOOKUP(A16,'[1]DISTRIBUTION SUMMARY'!$A$154:$C$289,3,FALSE)</f>
        <v>29083853</v>
      </c>
    </row>
    <row r="17" spans="1:4" x14ac:dyDescent="0.2">
      <c r="A17">
        <v>11</v>
      </c>
      <c r="B17" t="s">
        <v>14</v>
      </c>
      <c r="C17" s="72">
        <f>VLOOKUP(A17,'[1]DISTRIBUTION SUMMARY'!$A$8:$C$143,3,FALSE)</f>
        <v>3117487</v>
      </c>
      <c r="D17" s="72">
        <f>VLOOKUP(A17,'[1]DISTRIBUTION SUMMARY'!$A$154:$C$289,3,FALSE)</f>
        <v>3385182</v>
      </c>
    </row>
    <row r="18" spans="1:4" x14ac:dyDescent="0.2">
      <c r="A18">
        <v>12</v>
      </c>
      <c r="B18" t="s">
        <v>15</v>
      </c>
      <c r="C18" s="72">
        <f>VLOOKUP(A18,'[1]DISTRIBUTION SUMMARY'!$A$8:$C$143,3,FALSE)</f>
        <v>13654786</v>
      </c>
      <c r="D18" s="72">
        <f>VLOOKUP(A18,'[1]DISTRIBUTION SUMMARY'!$A$154:$C$289,3,FALSE)</f>
        <v>13744162</v>
      </c>
    </row>
    <row r="19" spans="1:4" x14ac:dyDescent="0.2">
      <c r="A19">
        <v>13</v>
      </c>
      <c r="B19" t="s">
        <v>16</v>
      </c>
      <c r="C19" s="72">
        <f>VLOOKUP(A19,'[1]DISTRIBUTION SUMMARY'!$A$8:$C$143,3,FALSE)</f>
        <v>5567921</v>
      </c>
      <c r="D19" s="72">
        <f>VLOOKUP(A19,'[1]DISTRIBUTION SUMMARY'!$A$154:$C$289,3,FALSE)</f>
        <v>5648503</v>
      </c>
    </row>
    <row r="20" spans="1:4" x14ac:dyDescent="0.2">
      <c r="A20">
        <v>14</v>
      </c>
      <c r="B20" t="s">
        <v>17</v>
      </c>
      <c r="C20" s="72">
        <f>VLOOKUP(A20,'[1]DISTRIBUTION SUMMARY'!$A$8:$C$143,3,FALSE)</f>
        <v>8904813</v>
      </c>
      <c r="D20" s="72">
        <f>VLOOKUP(A20,'[1]DISTRIBUTION SUMMARY'!$A$154:$C$289,3,FALSE)</f>
        <v>9166547</v>
      </c>
    </row>
    <row r="21" spans="1:4" x14ac:dyDescent="0.2">
      <c r="A21">
        <v>15</v>
      </c>
      <c r="B21" t="s">
        <v>18</v>
      </c>
      <c r="C21" s="72">
        <f>VLOOKUP(A21,'[1]DISTRIBUTION SUMMARY'!$A$8:$C$143,3,FALSE)</f>
        <v>7120109</v>
      </c>
      <c r="D21" s="72">
        <f>VLOOKUP(A21,'[1]DISTRIBUTION SUMMARY'!$A$154:$C$289,3,FALSE)</f>
        <v>7334918</v>
      </c>
    </row>
    <row r="22" spans="1:4" x14ac:dyDescent="0.2">
      <c r="A22">
        <v>16</v>
      </c>
      <c r="B22" t="s">
        <v>19</v>
      </c>
      <c r="C22" s="72">
        <f>VLOOKUP(A22,'[1]DISTRIBUTION SUMMARY'!$A$8:$C$143,3,FALSE)</f>
        <v>26675187</v>
      </c>
      <c r="D22" s="72">
        <f>VLOOKUP(A22,'[1]DISTRIBUTION SUMMARY'!$A$154:$C$289,3,FALSE)</f>
        <v>26618073</v>
      </c>
    </row>
    <row r="23" spans="1:4" x14ac:dyDescent="0.2">
      <c r="A23">
        <v>17</v>
      </c>
      <c r="B23" t="s">
        <v>20</v>
      </c>
      <c r="C23" s="72">
        <f>VLOOKUP(A23,'[1]DISTRIBUTION SUMMARY'!$A$8:$C$143,3,FALSE)</f>
        <v>13971809</v>
      </c>
      <c r="D23" s="72">
        <f>VLOOKUP(A23,'[1]DISTRIBUTION SUMMARY'!$A$154:$C$289,3,FALSE)</f>
        <v>14169044</v>
      </c>
    </row>
    <row r="24" spans="1:4" x14ac:dyDescent="0.2">
      <c r="A24">
        <v>18</v>
      </c>
      <c r="B24" t="s">
        <v>21</v>
      </c>
      <c r="C24" s="72">
        <f>VLOOKUP(A24,'[1]DISTRIBUTION SUMMARY'!$A$8:$C$143,3,FALSE)</f>
        <v>13071180</v>
      </c>
      <c r="D24" s="72">
        <f>VLOOKUP(A24,'[1]DISTRIBUTION SUMMARY'!$A$154:$C$289,3,FALSE)</f>
        <v>13001240</v>
      </c>
    </row>
    <row r="25" spans="1:4" x14ac:dyDescent="0.2">
      <c r="A25">
        <v>19</v>
      </c>
      <c r="B25" t="s">
        <v>22</v>
      </c>
      <c r="C25" s="72">
        <f>VLOOKUP(A25,'[1]DISTRIBUTION SUMMARY'!$A$8:$C$143,3,FALSE)</f>
        <v>1284318</v>
      </c>
      <c r="D25" s="72">
        <f>VLOOKUP(A25,'[1]DISTRIBUTION SUMMARY'!$A$154:$C$289,3,FALSE)</f>
        <v>1312726</v>
      </c>
    </row>
    <row r="26" spans="1:4" x14ac:dyDescent="0.2">
      <c r="A26">
        <v>20</v>
      </c>
      <c r="B26" t="s">
        <v>23</v>
      </c>
      <c r="C26" s="72">
        <f>VLOOKUP(A26,'[1]DISTRIBUTION SUMMARY'!$A$8:$C$143,3,FALSE)</f>
        <v>6500196</v>
      </c>
      <c r="D26" s="72">
        <f>VLOOKUP(A26,'[1]DISTRIBUTION SUMMARY'!$A$154:$C$289,3,FALSE)</f>
        <v>6447324</v>
      </c>
    </row>
    <row r="27" spans="1:4" x14ac:dyDescent="0.2">
      <c r="A27">
        <v>21</v>
      </c>
      <c r="B27" t="s">
        <v>24</v>
      </c>
      <c r="C27" s="72">
        <f>VLOOKUP(A27,'[1]DISTRIBUTION SUMMARY'!$A$8:$C$143,3,FALSE)</f>
        <v>213128497</v>
      </c>
      <c r="D27" s="72">
        <f>VLOOKUP(A27,'[1]DISTRIBUTION SUMMARY'!$A$154:$C$289,3,FALSE)</f>
        <v>219094267</v>
      </c>
    </row>
    <row r="28" spans="1:4" x14ac:dyDescent="0.2">
      <c r="A28">
        <v>22</v>
      </c>
      <c r="B28" t="s">
        <v>25</v>
      </c>
      <c r="C28" s="72">
        <f>VLOOKUP(A28,'[1]DISTRIBUTION SUMMARY'!$A$8:$C$143,3,FALSE)</f>
        <v>4379818</v>
      </c>
      <c r="D28" s="72">
        <f>VLOOKUP(A28,'[1]DISTRIBUTION SUMMARY'!$A$154:$C$289,3,FALSE)</f>
        <v>4524113</v>
      </c>
    </row>
    <row r="29" spans="1:4" x14ac:dyDescent="0.2">
      <c r="A29">
        <v>23</v>
      </c>
      <c r="B29" t="s">
        <v>26</v>
      </c>
      <c r="C29" s="72">
        <f>VLOOKUP(A29,'[1]DISTRIBUTION SUMMARY'!$A$8:$C$143,3,FALSE)</f>
        <v>1725048</v>
      </c>
      <c r="D29" s="72">
        <f>VLOOKUP(A29,'[1]DISTRIBUTION SUMMARY'!$A$154:$C$289,3,FALSE)</f>
        <v>1587105</v>
      </c>
    </row>
    <row r="30" spans="1:4" x14ac:dyDescent="0.2">
      <c r="A30">
        <v>24</v>
      </c>
      <c r="B30" t="s">
        <v>27</v>
      </c>
      <c r="C30" s="72">
        <f>VLOOKUP(A30,'[1]DISTRIBUTION SUMMARY'!$A$8:$C$143,3,FALSE)</f>
        <v>27024195</v>
      </c>
      <c r="D30" s="72">
        <f>VLOOKUP(A30,'[1]DISTRIBUTION SUMMARY'!$A$154:$C$289,3,FALSE)</f>
        <v>27303865</v>
      </c>
    </row>
    <row r="31" spans="1:4" x14ac:dyDescent="0.2">
      <c r="A31">
        <v>25</v>
      </c>
      <c r="B31" t="s">
        <v>28</v>
      </c>
      <c r="C31" s="72">
        <f>VLOOKUP(A31,'[1]DISTRIBUTION SUMMARY'!$A$8:$C$143,3,FALSE)</f>
        <v>4979041</v>
      </c>
      <c r="D31" s="72">
        <f>VLOOKUP(A31,'[1]DISTRIBUTION SUMMARY'!$A$154:$C$289,3,FALSE)</f>
        <v>5415266</v>
      </c>
    </row>
    <row r="32" spans="1:4" x14ac:dyDescent="0.2">
      <c r="A32">
        <v>26</v>
      </c>
      <c r="B32" t="s">
        <v>29</v>
      </c>
      <c r="C32" s="72">
        <f>VLOOKUP(A32,'[1]DISTRIBUTION SUMMARY'!$A$8:$C$143,3,FALSE)</f>
        <v>8128368</v>
      </c>
      <c r="D32" s="72">
        <f>VLOOKUP(A32,'[1]DISTRIBUTION SUMMARY'!$A$154:$C$289,3,FALSE)</f>
        <v>8177548</v>
      </c>
    </row>
    <row r="33" spans="1:4" x14ac:dyDescent="0.2">
      <c r="A33">
        <v>27</v>
      </c>
      <c r="B33" t="s">
        <v>30</v>
      </c>
      <c r="C33" s="72">
        <f>VLOOKUP(A33,'[1]DISTRIBUTION SUMMARY'!$A$8:$C$143,3,FALSE)</f>
        <v>17069108</v>
      </c>
      <c r="D33" s="72">
        <f>VLOOKUP(A33,'[1]DISTRIBUTION SUMMARY'!$A$154:$C$289,3,FALSE)</f>
        <v>17513806</v>
      </c>
    </row>
    <row r="34" spans="1:4" x14ac:dyDescent="0.2">
      <c r="A34">
        <v>28</v>
      </c>
      <c r="B34" t="s">
        <v>31</v>
      </c>
      <c r="C34" s="72">
        <f>VLOOKUP(A34,'[1]DISTRIBUTION SUMMARY'!$A$8:$C$143,3,FALSE)</f>
        <v>3530627</v>
      </c>
      <c r="D34" s="72">
        <f>VLOOKUP(A34,'[1]DISTRIBUTION SUMMARY'!$A$154:$C$289,3,FALSE)</f>
        <v>3509149</v>
      </c>
    </row>
    <row r="35" spans="1:4" x14ac:dyDescent="0.2">
      <c r="A35">
        <v>29</v>
      </c>
      <c r="B35" t="s">
        <v>32</v>
      </c>
      <c r="C35" s="72">
        <f>VLOOKUP(A35,'[1]DISTRIBUTION SUMMARY'!$A$8:$C$143,3,FALSE)</f>
        <v>339360278</v>
      </c>
      <c r="D35" s="72">
        <f>VLOOKUP(A35,'[1]DISTRIBUTION SUMMARY'!$A$154:$C$289,3,FALSE)</f>
        <v>344049601</v>
      </c>
    </row>
    <row r="36" spans="1:4" x14ac:dyDescent="0.2">
      <c r="A36">
        <v>30</v>
      </c>
      <c r="B36" t="s">
        <v>33</v>
      </c>
      <c r="C36" s="72">
        <f>VLOOKUP(A36,'[1]DISTRIBUTION SUMMARY'!$A$8:$C$143,3,FALSE)</f>
        <v>23568612</v>
      </c>
      <c r="D36" s="72">
        <f>VLOOKUP(A36,'[1]DISTRIBUTION SUMMARY'!$A$154:$C$289,3,FALSE)</f>
        <v>23788728</v>
      </c>
    </row>
    <row r="37" spans="1:4" x14ac:dyDescent="0.2">
      <c r="A37">
        <v>31</v>
      </c>
      <c r="B37" t="s">
        <v>34</v>
      </c>
      <c r="C37" s="72">
        <f>VLOOKUP(A37,'[1]DISTRIBUTION SUMMARY'!$A$8:$C$143,3,FALSE)</f>
        <v>5759503</v>
      </c>
      <c r="D37" s="72">
        <f>VLOOKUP(A37,'[1]DISTRIBUTION SUMMARY'!$A$154:$C$289,3,FALSE)</f>
        <v>5812458</v>
      </c>
    </row>
    <row r="38" spans="1:4" x14ac:dyDescent="0.2">
      <c r="A38">
        <v>32</v>
      </c>
      <c r="B38" t="s">
        <v>35</v>
      </c>
      <c r="C38" s="72">
        <f>VLOOKUP(A38,'[1]DISTRIBUTION SUMMARY'!$A$8:$C$143,3,FALSE)</f>
        <v>10607613</v>
      </c>
      <c r="D38" s="72">
        <f>VLOOKUP(A38,'[1]DISTRIBUTION SUMMARY'!$A$154:$C$289,3,FALSE)</f>
        <v>11198327</v>
      </c>
    </row>
    <row r="39" spans="1:4" x14ac:dyDescent="0.2">
      <c r="A39">
        <v>33</v>
      </c>
      <c r="B39" t="s">
        <v>36</v>
      </c>
      <c r="C39" s="72">
        <f>VLOOKUP(A39,'[1]DISTRIBUTION SUMMARY'!$A$8:$C$143,3,FALSE)</f>
        <v>17770621</v>
      </c>
      <c r="D39" s="72">
        <f>VLOOKUP(A39,'[1]DISTRIBUTION SUMMARY'!$A$154:$C$289,3,FALSE)</f>
        <v>17823305</v>
      </c>
    </row>
    <row r="40" spans="1:4" x14ac:dyDescent="0.2">
      <c r="A40">
        <v>34</v>
      </c>
      <c r="B40" t="s">
        <v>37</v>
      </c>
      <c r="C40" s="72">
        <f>VLOOKUP(A40,'[1]DISTRIBUTION SUMMARY'!$A$8:$C$143,3,FALSE)</f>
        <v>44044157</v>
      </c>
      <c r="D40" s="72">
        <f>VLOOKUP(A40,'[1]DISTRIBUTION SUMMARY'!$A$154:$C$289,3,FALSE)</f>
        <v>44115100</v>
      </c>
    </row>
    <row r="41" spans="1:4" x14ac:dyDescent="0.2">
      <c r="A41">
        <v>35</v>
      </c>
      <c r="B41" t="s">
        <v>38</v>
      </c>
      <c r="C41" s="72">
        <f>VLOOKUP(A41,'[1]DISTRIBUTION SUMMARY'!$A$8:$C$143,3,FALSE)</f>
        <v>14044834</v>
      </c>
      <c r="D41" s="72">
        <f>VLOOKUP(A41,'[1]DISTRIBUTION SUMMARY'!$A$154:$C$289,3,FALSE)</f>
        <v>15423163</v>
      </c>
    </row>
    <row r="42" spans="1:4" x14ac:dyDescent="0.2">
      <c r="A42">
        <v>36</v>
      </c>
      <c r="B42" t="s">
        <v>39</v>
      </c>
      <c r="C42" s="72">
        <f>VLOOKUP(A42,'[1]DISTRIBUTION SUMMARY'!$A$8:$C$143,3,FALSE)</f>
        <v>15389490</v>
      </c>
      <c r="D42" s="72">
        <f>VLOOKUP(A42,'[1]DISTRIBUTION SUMMARY'!$A$154:$C$289,3,FALSE)</f>
        <v>15424848</v>
      </c>
    </row>
    <row r="43" spans="1:4" x14ac:dyDescent="0.2">
      <c r="A43">
        <v>37</v>
      </c>
      <c r="B43" t="s">
        <v>40</v>
      </c>
      <c r="C43" s="72">
        <f>VLOOKUP(A43,'[1]DISTRIBUTION SUMMARY'!$A$8:$C$143,3,FALSE)</f>
        <v>2547889</v>
      </c>
      <c r="D43" s="72">
        <f>VLOOKUP(A43,'[1]DISTRIBUTION SUMMARY'!$A$154:$C$289,3,FALSE)</f>
        <v>2691249</v>
      </c>
    </row>
    <row r="44" spans="1:4" x14ac:dyDescent="0.2">
      <c r="A44">
        <v>38</v>
      </c>
      <c r="B44" t="s">
        <v>41</v>
      </c>
      <c r="C44" s="72">
        <f>VLOOKUP(A44,'[1]DISTRIBUTION SUMMARY'!$A$8:$C$143,3,FALSE)</f>
        <v>5617070</v>
      </c>
      <c r="D44" s="72">
        <f>VLOOKUP(A44,'[1]DISTRIBUTION SUMMARY'!$A$154:$C$289,3,FALSE)</f>
        <v>5835645</v>
      </c>
    </row>
    <row r="45" spans="1:4" x14ac:dyDescent="0.2">
      <c r="A45">
        <v>39</v>
      </c>
      <c r="B45" t="s">
        <v>42</v>
      </c>
      <c r="C45" s="72">
        <f>VLOOKUP(A45,'[1]DISTRIBUTION SUMMARY'!$A$8:$C$143,3,FALSE)</f>
        <v>8954613</v>
      </c>
      <c r="D45" s="72">
        <f>VLOOKUP(A45,'[1]DISTRIBUTION SUMMARY'!$A$154:$C$289,3,FALSE)</f>
        <v>8749513</v>
      </c>
    </row>
    <row r="46" spans="1:4" x14ac:dyDescent="0.2">
      <c r="A46">
        <v>40</v>
      </c>
      <c r="B46" t="s">
        <v>43</v>
      </c>
      <c r="C46" s="72">
        <f>VLOOKUP(A46,'[1]DISTRIBUTION SUMMARY'!$A$8:$C$143,3,FALSE)</f>
        <v>3385090</v>
      </c>
      <c r="D46" s="72">
        <f>VLOOKUP(A46,'[1]DISTRIBUTION SUMMARY'!$A$154:$C$289,3,FALSE)</f>
        <v>3466136</v>
      </c>
    </row>
    <row r="47" spans="1:4" x14ac:dyDescent="0.2">
      <c r="A47">
        <v>41</v>
      </c>
      <c r="B47" t="s">
        <v>44</v>
      </c>
      <c r="C47" s="72">
        <f>VLOOKUP(A47,'[1]DISTRIBUTION SUMMARY'!$A$8:$C$143,3,FALSE)</f>
        <v>16168383</v>
      </c>
      <c r="D47" s="72">
        <f>VLOOKUP(A47,'[1]DISTRIBUTION SUMMARY'!$A$154:$C$289,3,FALSE)</f>
        <v>16405877</v>
      </c>
    </row>
    <row r="48" spans="1:4" x14ac:dyDescent="0.2">
      <c r="A48">
        <v>42</v>
      </c>
      <c r="B48" t="s">
        <v>45</v>
      </c>
      <c r="C48" s="72">
        <f>VLOOKUP(A48,'[1]DISTRIBUTION SUMMARY'!$A$8:$C$143,3,FALSE)</f>
        <v>45440880</v>
      </c>
      <c r="D48" s="72">
        <f>VLOOKUP(A48,'[1]DISTRIBUTION SUMMARY'!$A$154:$C$289,3,FALSE)</f>
        <v>46551775</v>
      </c>
    </row>
    <row r="49" spans="1:4" x14ac:dyDescent="0.2">
      <c r="A49">
        <v>43</v>
      </c>
      <c r="B49" t="s">
        <v>46</v>
      </c>
      <c r="C49" s="72">
        <f>VLOOKUP(A49,'[1]DISTRIBUTION SUMMARY'!$A$8:$C$143,3,FALSE)</f>
        <v>141606237</v>
      </c>
      <c r="D49" s="72">
        <f>VLOOKUP(A49,'[1]DISTRIBUTION SUMMARY'!$A$154:$C$289,3,FALSE)</f>
        <v>143017297</v>
      </c>
    </row>
    <row r="50" spans="1:4" x14ac:dyDescent="0.2">
      <c r="A50">
        <v>44</v>
      </c>
      <c r="B50" t="s">
        <v>47</v>
      </c>
      <c r="C50" s="72">
        <f>VLOOKUP(A50,'[1]DISTRIBUTION SUMMARY'!$A$8:$C$143,3,FALSE)</f>
        <v>26821798</v>
      </c>
      <c r="D50" s="72">
        <f>VLOOKUP(A50,'[1]DISTRIBUTION SUMMARY'!$A$154:$C$289,3,FALSE)</f>
        <v>27146739</v>
      </c>
    </row>
    <row r="51" spans="1:4" x14ac:dyDescent="0.2">
      <c r="A51">
        <v>45</v>
      </c>
      <c r="B51" t="s">
        <v>48</v>
      </c>
      <c r="C51" s="72">
        <f>VLOOKUP(A51,'[1]DISTRIBUTION SUMMARY'!$A$8:$C$143,3,FALSE)</f>
        <v>474912</v>
      </c>
      <c r="D51" s="72">
        <f>VLOOKUP(A51,'[1]DISTRIBUTION SUMMARY'!$A$154:$C$289,3,FALSE)</f>
        <v>483227</v>
      </c>
    </row>
    <row r="52" spans="1:4" x14ac:dyDescent="0.2">
      <c r="A52">
        <v>46</v>
      </c>
      <c r="B52" t="s">
        <v>49</v>
      </c>
      <c r="C52" s="72">
        <f>VLOOKUP(A52,'[1]DISTRIBUTION SUMMARY'!$A$8:$C$143,3,FALSE)</f>
        <v>18049523</v>
      </c>
      <c r="D52" s="72">
        <f>VLOOKUP(A52,'[1]DISTRIBUTION SUMMARY'!$A$154:$C$289,3,FALSE)</f>
        <v>18168701</v>
      </c>
    </row>
    <row r="53" spans="1:4" x14ac:dyDescent="0.2">
      <c r="A53">
        <v>47</v>
      </c>
      <c r="B53" t="s">
        <v>50</v>
      </c>
      <c r="C53" s="72">
        <f>VLOOKUP(A53,'[1]DISTRIBUTION SUMMARY'!$A$8:$C$143,3,FALSE)</f>
        <v>25200555</v>
      </c>
      <c r="D53" s="72">
        <f>VLOOKUP(A53,'[1]DISTRIBUTION SUMMARY'!$A$154:$C$289,3,FALSE)</f>
        <v>25695433</v>
      </c>
    </row>
    <row r="54" spans="1:4" x14ac:dyDescent="0.2">
      <c r="A54">
        <v>48</v>
      </c>
      <c r="B54" t="s">
        <v>51</v>
      </c>
      <c r="C54" s="72">
        <f>VLOOKUP(A54,'[1]DISTRIBUTION SUMMARY'!$A$8:$C$143,3,FALSE)</f>
        <v>14820472</v>
      </c>
      <c r="D54" s="72">
        <f>VLOOKUP(A54,'[1]DISTRIBUTION SUMMARY'!$A$154:$C$289,3,FALSE)</f>
        <v>14769264</v>
      </c>
    </row>
    <row r="55" spans="1:4" x14ac:dyDescent="0.2">
      <c r="A55">
        <v>49</v>
      </c>
      <c r="B55" t="s">
        <v>52</v>
      </c>
      <c r="C55" s="72">
        <f>VLOOKUP(A55,'[1]DISTRIBUTION SUMMARY'!$A$8:$C$143,3,FALSE)</f>
        <v>2936744</v>
      </c>
      <c r="D55" s="72">
        <f>VLOOKUP(A55,'[1]DISTRIBUTION SUMMARY'!$A$154:$C$289,3,FALSE)</f>
        <v>2976969</v>
      </c>
    </row>
    <row r="56" spans="1:4" x14ac:dyDescent="0.2">
      <c r="A56">
        <v>50</v>
      </c>
      <c r="B56" t="s">
        <v>53</v>
      </c>
      <c r="C56" s="72">
        <f>VLOOKUP(A56,'[1]DISTRIBUTION SUMMARY'!$A$8:$C$143,3,FALSE)</f>
        <v>7805738</v>
      </c>
      <c r="D56" s="72">
        <f>VLOOKUP(A56,'[1]DISTRIBUTION SUMMARY'!$A$154:$C$289,3,FALSE)</f>
        <v>8102914</v>
      </c>
    </row>
    <row r="57" spans="1:4" x14ac:dyDescent="0.2">
      <c r="A57">
        <v>51</v>
      </c>
      <c r="B57" t="s">
        <v>54</v>
      </c>
      <c r="C57" s="72">
        <f>VLOOKUP(A57,'[1]DISTRIBUTION SUMMARY'!$A$8:$C$143,3,FALSE)</f>
        <v>1012901</v>
      </c>
      <c r="D57" s="72">
        <f>VLOOKUP(A57,'[1]DISTRIBUTION SUMMARY'!$A$154:$C$289,3,FALSE)</f>
        <v>1116055</v>
      </c>
    </row>
    <row r="58" spans="1:4" x14ac:dyDescent="0.2">
      <c r="A58">
        <v>52</v>
      </c>
      <c r="B58" t="s">
        <v>55</v>
      </c>
      <c r="C58" s="72">
        <f>VLOOKUP(A58,'[1]DISTRIBUTION SUMMARY'!$A$8:$C$143,3,FALSE)</f>
        <v>12694892</v>
      </c>
      <c r="D58" s="72">
        <f>VLOOKUP(A58,'[1]DISTRIBUTION SUMMARY'!$A$154:$C$289,3,FALSE)</f>
        <v>12562197</v>
      </c>
    </row>
    <row r="59" spans="1:4" x14ac:dyDescent="0.2">
      <c r="A59">
        <v>53</v>
      </c>
      <c r="B59" t="s">
        <v>56</v>
      </c>
      <c r="C59" s="72">
        <f>VLOOKUP(A59,'[1]DISTRIBUTION SUMMARY'!$A$8:$C$143,3,FALSE)</f>
        <v>206976314</v>
      </c>
      <c r="D59" s="72">
        <f>VLOOKUP(A59,'[1]DISTRIBUTION SUMMARY'!$A$154:$C$289,3,FALSE)</f>
        <v>210680139</v>
      </c>
    </row>
    <row r="60" spans="1:4" x14ac:dyDescent="0.2">
      <c r="A60">
        <v>54</v>
      </c>
      <c r="B60" t="s">
        <v>57</v>
      </c>
      <c r="C60" s="72">
        <f>VLOOKUP(A60,'[1]DISTRIBUTION SUMMARY'!$A$8:$C$143,3,FALSE)</f>
        <v>12539108</v>
      </c>
      <c r="D60" s="72">
        <f>VLOOKUP(A60,'[1]DISTRIBUTION SUMMARY'!$A$154:$C$289,3,FALSE)</f>
        <v>12168149</v>
      </c>
    </row>
    <row r="61" spans="1:4" x14ac:dyDescent="0.2">
      <c r="A61">
        <v>55</v>
      </c>
      <c r="B61" t="s">
        <v>58</v>
      </c>
      <c r="C61" s="72">
        <f>VLOOKUP(A61,'[1]DISTRIBUTION SUMMARY'!$A$8:$C$143,3,FALSE)</f>
        <v>6212260</v>
      </c>
      <c r="D61" s="72">
        <f>VLOOKUP(A61,'[1]DISTRIBUTION SUMMARY'!$A$154:$C$289,3,FALSE)</f>
        <v>5843961</v>
      </c>
    </row>
    <row r="62" spans="1:4" x14ac:dyDescent="0.2">
      <c r="A62">
        <v>56</v>
      </c>
      <c r="B62" t="s">
        <v>59</v>
      </c>
      <c r="C62" s="72">
        <f>VLOOKUP(A62,'[1]DISTRIBUTION SUMMARY'!$A$8:$C$143,3,FALSE)</f>
        <v>4545962</v>
      </c>
      <c r="D62" s="72">
        <f>VLOOKUP(A62,'[1]DISTRIBUTION SUMMARY'!$A$154:$C$289,3,FALSE)</f>
        <v>4546824</v>
      </c>
    </row>
    <row r="63" spans="1:4" x14ac:dyDescent="0.2">
      <c r="A63">
        <v>57</v>
      </c>
      <c r="B63" t="s">
        <v>60</v>
      </c>
      <c r="C63" s="72">
        <f>VLOOKUP(A63,'[1]DISTRIBUTION SUMMARY'!$A$8:$C$143,3,FALSE)</f>
        <v>2391794</v>
      </c>
      <c r="D63" s="72">
        <f>VLOOKUP(A63,'[1]DISTRIBUTION SUMMARY'!$A$154:$C$289,3,FALSE)</f>
        <v>2405255</v>
      </c>
    </row>
    <row r="64" spans="1:4" x14ac:dyDescent="0.2">
      <c r="A64">
        <v>58</v>
      </c>
      <c r="B64" t="s">
        <v>61</v>
      </c>
      <c r="C64" s="72">
        <f>VLOOKUP(A64,'[1]DISTRIBUTION SUMMARY'!$A$8:$C$143,3,FALSE)</f>
        <v>11656821</v>
      </c>
      <c r="D64" s="72">
        <f>VLOOKUP(A64,'[1]DISTRIBUTION SUMMARY'!$A$154:$C$289,3,FALSE)</f>
        <v>11675379</v>
      </c>
    </row>
    <row r="65" spans="1:4" x14ac:dyDescent="0.2">
      <c r="A65">
        <v>59</v>
      </c>
      <c r="B65" t="s">
        <v>62</v>
      </c>
      <c r="C65" s="72">
        <f>VLOOKUP(A65,'[1]DISTRIBUTION SUMMARY'!$A$8:$C$143,3,FALSE)</f>
        <v>2369379</v>
      </c>
      <c r="D65" s="72">
        <f>VLOOKUP(A65,'[1]DISTRIBUTION SUMMARY'!$A$154:$C$289,3,FALSE)</f>
        <v>2700640</v>
      </c>
    </row>
    <row r="66" spans="1:4" x14ac:dyDescent="0.2">
      <c r="A66">
        <v>60</v>
      </c>
      <c r="B66" t="s">
        <v>63</v>
      </c>
      <c r="C66" s="72">
        <f>VLOOKUP(A66,'[1]DISTRIBUTION SUMMARY'!$A$8:$C$143,3,FALSE)</f>
        <v>27642774</v>
      </c>
      <c r="D66" s="72">
        <f>VLOOKUP(A66,'[1]DISTRIBUTION SUMMARY'!$A$154:$C$289,3,FALSE)</f>
        <v>27711294</v>
      </c>
    </row>
    <row r="67" spans="1:4" x14ac:dyDescent="0.2">
      <c r="A67">
        <v>62</v>
      </c>
      <c r="B67" t="s">
        <v>64</v>
      </c>
      <c r="C67" s="72">
        <f>VLOOKUP(A67,'[1]DISTRIBUTION SUMMARY'!$A$8:$C$143,3,FALSE)</f>
        <v>3086725</v>
      </c>
      <c r="D67" s="72">
        <f>VLOOKUP(A67,'[1]DISTRIBUTION SUMMARY'!$A$154:$C$289,3,FALSE)</f>
        <v>2981567</v>
      </c>
    </row>
    <row r="68" spans="1:4" x14ac:dyDescent="0.2">
      <c r="A68">
        <v>63</v>
      </c>
      <c r="B68" t="s">
        <v>65</v>
      </c>
      <c r="C68" s="72">
        <f>VLOOKUP(A68,'[1]DISTRIBUTION SUMMARY'!$A$8:$C$143,3,FALSE)</f>
        <v>10472846</v>
      </c>
      <c r="D68" s="72">
        <f>VLOOKUP(A68,'[1]DISTRIBUTION SUMMARY'!$A$154:$C$289,3,FALSE)</f>
        <v>11167323</v>
      </c>
    </row>
    <row r="69" spans="1:4" x14ac:dyDescent="0.2">
      <c r="A69">
        <v>65</v>
      </c>
      <c r="B69" t="s">
        <v>66</v>
      </c>
      <c r="C69" s="72">
        <f>VLOOKUP(A69,'[1]DISTRIBUTION SUMMARY'!$A$8:$C$143,3,FALSE)</f>
        <v>3989837</v>
      </c>
      <c r="D69" s="72">
        <f>VLOOKUP(A69,'[1]DISTRIBUTION SUMMARY'!$A$154:$C$289,3,FALSE)</f>
        <v>4246199</v>
      </c>
    </row>
    <row r="70" spans="1:4" x14ac:dyDescent="0.2">
      <c r="A70">
        <v>66</v>
      </c>
      <c r="B70" t="s">
        <v>67</v>
      </c>
      <c r="C70" s="72">
        <f>VLOOKUP(A70,'[1]DISTRIBUTION SUMMARY'!$A$8:$C$143,3,FALSE)</f>
        <v>2045879</v>
      </c>
      <c r="D70" s="72">
        <f>VLOOKUP(A70,'[1]DISTRIBUTION SUMMARY'!$A$154:$C$289,3,FALSE)</f>
        <v>2157508</v>
      </c>
    </row>
    <row r="71" spans="1:4" x14ac:dyDescent="0.2">
      <c r="A71">
        <v>67</v>
      </c>
      <c r="B71" t="s">
        <v>68</v>
      </c>
      <c r="C71" s="72">
        <f>VLOOKUP(A71,'[1]DISTRIBUTION SUMMARY'!$A$8:$C$143,3,FALSE)</f>
        <v>6514531</v>
      </c>
      <c r="D71" s="72">
        <f>VLOOKUP(A71,'[1]DISTRIBUTION SUMMARY'!$A$154:$C$289,3,FALSE)</f>
        <v>6567144</v>
      </c>
    </row>
    <row r="72" spans="1:4" x14ac:dyDescent="0.2">
      <c r="A72">
        <v>68</v>
      </c>
      <c r="B72" t="s">
        <v>69</v>
      </c>
      <c r="C72" s="72">
        <f>VLOOKUP(A72,'[1]DISTRIBUTION SUMMARY'!$A$8:$C$143,3,FALSE)</f>
        <v>15090539</v>
      </c>
      <c r="D72" s="72">
        <f>VLOOKUP(A72,'[1]DISTRIBUTION SUMMARY'!$A$154:$C$289,3,FALSE)</f>
        <v>14838597</v>
      </c>
    </row>
    <row r="73" spans="1:4" x14ac:dyDescent="0.2">
      <c r="A73">
        <v>69</v>
      </c>
      <c r="B73" t="s">
        <v>70</v>
      </c>
      <c r="C73" s="72">
        <f>VLOOKUP(A73,'[1]DISTRIBUTION SUMMARY'!$A$8:$C$143,3,FALSE)</f>
        <v>10589678</v>
      </c>
      <c r="D73" s="72">
        <f>VLOOKUP(A73,'[1]DISTRIBUTION SUMMARY'!$A$154:$C$289,3,FALSE)</f>
        <v>10412062</v>
      </c>
    </row>
    <row r="74" spans="1:4" x14ac:dyDescent="0.2">
      <c r="A74">
        <v>70</v>
      </c>
      <c r="B74" t="s">
        <v>71</v>
      </c>
      <c r="C74" s="72">
        <f>VLOOKUP(A74,'[1]DISTRIBUTION SUMMARY'!$A$8:$C$143,3,FALSE)</f>
        <v>10360134</v>
      </c>
      <c r="D74" s="72">
        <f>VLOOKUP(A74,'[1]DISTRIBUTION SUMMARY'!$A$154:$C$289,3,FALSE)</f>
        <v>10334025</v>
      </c>
    </row>
    <row r="75" spans="1:4" x14ac:dyDescent="0.2">
      <c r="A75">
        <v>71</v>
      </c>
      <c r="B75" t="s">
        <v>72</v>
      </c>
      <c r="C75" s="72">
        <f>VLOOKUP(A75,'[1]DISTRIBUTION SUMMARY'!$A$8:$C$143,3,FALSE)</f>
        <v>29313031</v>
      </c>
      <c r="D75" s="72">
        <f>VLOOKUP(A75,'[1]DISTRIBUTION SUMMARY'!$A$154:$C$289,3,FALSE)</f>
        <v>29112600</v>
      </c>
    </row>
    <row r="76" spans="1:4" x14ac:dyDescent="0.2">
      <c r="A76">
        <v>72</v>
      </c>
      <c r="B76" t="s">
        <v>73</v>
      </c>
      <c r="C76" s="72">
        <f>VLOOKUP(A76,'[1]DISTRIBUTION SUMMARY'!$A$8:$C$143,3,FALSE)</f>
        <v>10972508</v>
      </c>
      <c r="D76" s="72">
        <f>VLOOKUP(A76,'[1]DISTRIBUTION SUMMARY'!$A$154:$C$289,3,FALSE)</f>
        <v>10583211</v>
      </c>
    </row>
    <row r="77" spans="1:4" x14ac:dyDescent="0.2">
      <c r="A77">
        <v>73</v>
      </c>
      <c r="B77" t="s">
        <v>74</v>
      </c>
      <c r="C77" s="72">
        <f>VLOOKUP(A77,'[1]DISTRIBUTION SUMMARY'!$A$8:$C$143,3,FALSE)</f>
        <v>5735001</v>
      </c>
      <c r="D77" s="72">
        <f>VLOOKUP(A77,'[1]DISTRIBUTION SUMMARY'!$A$154:$C$289,3,FALSE)</f>
        <v>5770130</v>
      </c>
    </row>
    <row r="78" spans="1:4" x14ac:dyDescent="0.2">
      <c r="A78">
        <v>74</v>
      </c>
      <c r="B78" t="s">
        <v>75</v>
      </c>
      <c r="C78" s="72">
        <f>VLOOKUP(A78,'[1]DISTRIBUTION SUMMARY'!$A$8:$C$143,3,FALSE)</f>
        <v>23701802</v>
      </c>
      <c r="D78" s="72">
        <f>VLOOKUP(A78,'[1]DISTRIBUTION SUMMARY'!$A$154:$C$289,3,FALSE)</f>
        <v>23234261</v>
      </c>
    </row>
    <row r="79" spans="1:4" x14ac:dyDescent="0.2">
      <c r="A79">
        <v>75</v>
      </c>
      <c r="B79" t="s">
        <v>76</v>
      </c>
      <c r="C79" s="72">
        <f>VLOOKUP(A79,'[1]DISTRIBUTION SUMMARY'!$A$8:$C$143,3,FALSE)</f>
        <v>322611190</v>
      </c>
      <c r="D79" s="72">
        <f>VLOOKUP(A79,'[1]DISTRIBUTION SUMMARY'!$A$154:$C$289,3,FALSE)</f>
        <v>327051157</v>
      </c>
    </row>
    <row r="80" spans="1:4" x14ac:dyDescent="0.2">
      <c r="A80">
        <v>77</v>
      </c>
      <c r="B80" t="s">
        <v>77</v>
      </c>
      <c r="C80" s="72">
        <f>VLOOKUP(A80,'[1]DISTRIBUTION SUMMARY'!$A$8:$C$143,3,FALSE)</f>
        <v>13655487</v>
      </c>
      <c r="D80" s="72">
        <f>VLOOKUP(A80,'[1]DISTRIBUTION SUMMARY'!$A$154:$C$289,3,FALSE)</f>
        <v>13353370</v>
      </c>
    </row>
    <row r="81" spans="1:4" x14ac:dyDescent="0.2">
      <c r="A81">
        <v>78</v>
      </c>
      <c r="B81" t="s">
        <v>78</v>
      </c>
      <c r="C81" s="72">
        <f>VLOOKUP(A81,'[1]DISTRIBUTION SUMMARY'!$A$8:$C$143,3,FALSE)</f>
        <v>791143</v>
      </c>
      <c r="D81" s="72">
        <f>VLOOKUP(A81,'[1]DISTRIBUTION SUMMARY'!$A$154:$C$289,3,FALSE)</f>
        <v>762841</v>
      </c>
    </row>
    <row r="82" spans="1:4" x14ac:dyDescent="0.2">
      <c r="A82">
        <v>79</v>
      </c>
      <c r="B82" t="s">
        <v>79</v>
      </c>
      <c r="C82" s="72">
        <f>VLOOKUP(A82,'[1]DISTRIBUTION SUMMARY'!$A$8:$C$143,3,FALSE)</f>
        <v>5121417</v>
      </c>
      <c r="D82" s="72">
        <f>VLOOKUP(A82,'[1]DISTRIBUTION SUMMARY'!$A$154:$C$289,3,FALSE)</f>
        <v>5242774</v>
      </c>
    </row>
    <row r="83" spans="1:4" x14ac:dyDescent="0.2">
      <c r="A83">
        <v>80</v>
      </c>
      <c r="B83" t="s">
        <v>80</v>
      </c>
      <c r="C83" s="72">
        <f>VLOOKUP(A83,'[1]DISTRIBUTION SUMMARY'!$A$8:$C$143,3,FALSE)</f>
        <v>43961159</v>
      </c>
      <c r="D83" s="72">
        <f>VLOOKUP(A83,'[1]DISTRIBUTION SUMMARY'!$A$154:$C$289,3,FALSE)</f>
        <v>44924039</v>
      </c>
    </row>
    <row r="84" spans="1:4" x14ac:dyDescent="0.2">
      <c r="A84">
        <v>81</v>
      </c>
      <c r="B84" t="s">
        <v>81</v>
      </c>
      <c r="C84" s="72">
        <f>VLOOKUP(A84,'[1]DISTRIBUTION SUMMARY'!$A$8:$C$143,3,FALSE)</f>
        <v>6442983</v>
      </c>
      <c r="D84" s="72">
        <f>VLOOKUP(A84,'[1]DISTRIBUTION SUMMARY'!$A$154:$C$289,3,FALSE)</f>
        <v>6108738</v>
      </c>
    </row>
    <row r="85" spans="1:4" x14ac:dyDescent="0.2">
      <c r="A85">
        <v>82</v>
      </c>
      <c r="B85" t="s">
        <v>82</v>
      </c>
      <c r="C85" s="72">
        <f>VLOOKUP(A85,'[1]DISTRIBUTION SUMMARY'!$A$8:$C$143,3,FALSE)</f>
        <v>35608826</v>
      </c>
      <c r="D85" s="72">
        <f>VLOOKUP(A85,'[1]DISTRIBUTION SUMMARY'!$A$154:$C$289,3,FALSE)</f>
        <v>36412639</v>
      </c>
    </row>
    <row r="86" spans="1:4" x14ac:dyDescent="0.2">
      <c r="A86">
        <v>83</v>
      </c>
      <c r="B86" t="s">
        <v>83</v>
      </c>
      <c r="C86" s="72">
        <f>VLOOKUP(A86,'[1]DISTRIBUTION SUMMARY'!$A$8:$C$143,3,FALSE)</f>
        <v>13004114</v>
      </c>
      <c r="D86" s="72">
        <f>VLOOKUP(A86,'[1]DISTRIBUTION SUMMARY'!$A$154:$C$289,3,FALSE)</f>
        <v>12924683</v>
      </c>
    </row>
    <row r="87" spans="1:4" x14ac:dyDescent="0.2">
      <c r="A87">
        <v>84</v>
      </c>
      <c r="B87" t="s">
        <v>84</v>
      </c>
      <c r="C87" s="72">
        <f>VLOOKUP(A87,'[1]DISTRIBUTION SUMMARY'!$A$8:$C$143,3,FALSE)</f>
        <v>18290980</v>
      </c>
      <c r="D87" s="72">
        <f>VLOOKUP(A87,'[1]DISTRIBUTION SUMMARY'!$A$154:$C$289,3,FALSE)</f>
        <v>19620463</v>
      </c>
    </row>
    <row r="88" spans="1:4" x14ac:dyDescent="0.2">
      <c r="A88">
        <v>85</v>
      </c>
      <c r="B88" t="s">
        <v>85</v>
      </c>
      <c r="C88" s="72">
        <f>VLOOKUP(A88,'[1]DISTRIBUTION SUMMARY'!$A$8:$C$143,3,FALSE)</f>
        <v>17165525</v>
      </c>
      <c r="D88" s="72">
        <f>VLOOKUP(A88,'[1]DISTRIBUTION SUMMARY'!$A$154:$C$289,3,FALSE)</f>
        <v>16787563</v>
      </c>
    </row>
    <row r="89" spans="1:4" x14ac:dyDescent="0.2">
      <c r="A89">
        <v>86</v>
      </c>
      <c r="B89" t="s">
        <v>86</v>
      </c>
      <c r="C89" s="72">
        <f>VLOOKUP(A89,'[1]DISTRIBUTION SUMMARY'!$A$8:$C$143,3,FALSE)</f>
        <v>15972684</v>
      </c>
      <c r="D89" s="72">
        <f>VLOOKUP(A89,'[1]DISTRIBUTION SUMMARY'!$A$154:$C$289,3,FALSE)</f>
        <v>15477254</v>
      </c>
    </row>
    <row r="90" spans="1:4" x14ac:dyDescent="0.2">
      <c r="A90">
        <v>87</v>
      </c>
      <c r="B90" t="s">
        <v>87</v>
      </c>
      <c r="C90" s="72">
        <f>VLOOKUP(A90,'[1]DISTRIBUTION SUMMARY'!$A$8:$C$143,3,FALSE)</f>
        <v>10295609</v>
      </c>
      <c r="D90" s="72">
        <f>VLOOKUP(A90,'[1]DISTRIBUTION SUMMARY'!$A$154:$C$289,3,FALSE)</f>
        <v>10186614</v>
      </c>
    </row>
    <row r="91" spans="1:4" x14ac:dyDescent="0.2">
      <c r="A91">
        <v>88</v>
      </c>
      <c r="B91" t="s">
        <v>88</v>
      </c>
      <c r="C91" s="72">
        <f>VLOOKUP(A91,'[1]DISTRIBUTION SUMMARY'!$A$8:$C$143,3,FALSE)</f>
        <v>82320059</v>
      </c>
      <c r="D91" s="72">
        <f>VLOOKUP(A91,'[1]DISTRIBUTION SUMMARY'!$A$154:$C$289,3,FALSE)</f>
        <v>84554858</v>
      </c>
    </row>
    <row r="92" spans="1:4" x14ac:dyDescent="0.2">
      <c r="A92">
        <v>89</v>
      </c>
      <c r="B92" t="s">
        <v>89</v>
      </c>
      <c r="C92" s="72">
        <f>VLOOKUP(A92,'[1]DISTRIBUTION SUMMARY'!$A$8:$C$143,3,FALSE)</f>
        <v>107994614</v>
      </c>
      <c r="D92" s="72">
        <f>VLOOKUP(A92,'[1]DISTRIBUTION SUMMARY'!$A$154:$C$289,3,FALSE)</f>
        <v>110526020</v>
      </c>
    </row>
    <row r="93" spans="1:4" x14ac:dyDescent="0.2">
      <c r="A93">
        <v>90</v>
      </c>
      <c r="B93" t="s">
        <v>90</v>
      </c>
      <c r="C93" s="72">
        <f>VLOOKUP(A93,'[1]DISTRIBUTION SUMMARY'!$A$8:$C$143,3,FALSE)</f>
        <v>827842</v>
      </c>
      <c r="D93" s="72">
        <f>VLOOKUP(A93,'[1]DISTRIBUTION SUMMARY'!$A$154:$C$289,3,FALSE)</f>
        <v>899480</v>
      </c>
    </row>
    <row r="94" spans="1:4" x14ac:dyDescent="0.2">
      <c r="A94">
        <v>91</v>
      </c>
      <c r="B94" t="s">
        <v>91</v>
      </c>
      <c r="C94" s="72">
        <f>VLOOKUP(A94,'[1]DISTRIBUTION SUMMARY'!$A$8:$C$143,3,FALSE)</f>
        <v>3833832</v>
      </c>
      <c r="D94" s="72">
        <f>VLOOKUP(A94,'[1]DISTRIBUTION SUMMARY'!$A$154:$C$289,3,FALSE)</f>
        <v>3965239</v>
      </c>
    </row>
    <row r="95" spans="1:4" x14ac:dyDescent="0.2">
      <c r="A95">
        <v>92</v>
      </c>
      <c r="B95" t="s">
        <v>92</v>
      </c>
      <c r="C95" s="72">
        <f>VLOOKUP(A95,'[1]DISTRIBUTION SUMMARY'!$A$8:$C$143,3,FALSE)</f>
        <v>20433863</v>
      </c>
      <c r="D95" s="72">
        <f>VLOOKUP(A95,'[1]DISTRIBUTION SUMMARY'!$A$154:$C$289,3,FALSE)</f>
        <v>21247796</v>
      </c>
    </row>
    <row r="96" spans="1:4" x14ac:dyDescent="0.2">
      <c r="A96">
        <v>93</v>
      </c>
      <c r="B96" t="s">
        <v>93</v>
      </c>
      <c r="C96" s="72">
        <f>VLOOKUP(A96,'[1]DISTRIBUTION SUMMARY'!$A$8:$C$143,3,FALSE)</f>
        <v>13986932</v>
      </c>
      <c r="D96" s="72">
        <f>VLOOKUP(A96,'[1]DISTRIBUTION SUMMARY'!$A$154:$C$289,3,FALSE)</f>
        <v>13850740</v>
      </c>
    </row>
    <row r="97" spans="1:4" x14ac:dyDescent="0.2">
      <c r="A97">
        <v>94</v>
      </c>
      <c r="B97" t="s">
        <v>94</v>
      </c>
      <c r="C97" s="72">
        <f>VLOOKUP(A97,'[1]DISTRIBUTION SUMMARY'!$A$8:$C$143,3,FALSE)</f>
        <v>21567178</v>
      </c>
      <c r="D97" s="72">
        <f>VLOOKUP(A97,'[1]DISTRIBUTION SUMMARY'!$A$154:$C$289,3,FALSE)</f>
        <v>21380533</v>
      </c>
    </row>
    <row r="98" spans="1:4" x14ac:dyDescent="0.2">
      <c r="A98">
        <v>95</v>
      </c>
      <c r="B98" t="s">
        <v>95</v>
      </c>
      <c r="C98" s="72">
        <f>VLOOKUP(A98,'[1]DISTRIBUTION SUMMARY'!$A$8:$C$143,3,FALSE)</f>
        <v>5736816</v>
      </c>
      <c r="D98" s="72">
        <f>VLOOKUP(A98,'[1]DISTRIBUTION SUMMARY'!$A$154:$C$289,3,FALSE)</f>
        <v>6009819</v>
      </c>
    </row>
    <row r="99" spans="1:4" x14ac:dyDescent="0.2">
      <c r="A99">
        <v>96</v>
      </c>
      <c r="B99" t="s">
        <v>96</v>
      </c>
      <c r="C99" s="72">
        <f>VLOOKUP(A99,'[1]DISTRIBUTION SUMMARY'!$A$8:$C$143,3,FALSE)</f>
        <v>22342882</v>
      </c>
      <c r="D99" s="72">
        <f>VLOOKUP(A99,'[1]DISTRIBUTION SUMMARY'!$A$154:$C$289,3,FALSE)</f>
        <v>23116754</v>
      </c>
    </row>
    <row r="100" spans="1:4" x14ac:dyDescent="0.2">
      <c r="A100">
        <v>97</v>
      </c>
      <c r="B100" t="s">
        <v>97</v>
      </c>
      <c r="C100" s="72">
        <f>VLOOKUP(A100,'[1]DISTRIBUTION SUMMARY'!$A$8:$C$143,3,FALSE)</f>
        <v>13494417</v>
      </c>
      <c r="D100" s="72">
        <f>VLOOKUP(A100,'[1]DISTRIBUTION SUMMARY'!$A$154:$C$289,3,FALSE)</f>
        <v>14033603</v>
      </c>
    </row>
    <row r="101" spans="1:4" x14ac:dyDescent="0.2">
      <c r="A101">
        <v>98</v>
      </c>
      <c r="B101" t="s">
        <v>98</v>
      </c>
      <c r="C101" s="72">
        <f>VLOOKUP(A101,'[1]DISTRIBUTION SUMMARY'!$A$8:$C$143,3,FALSE)</f>
        <v>42849783</v>
      </c>
      <c r="D101" s="72">
        <f>VLOOKUP(A101,'[1]DISTRIBUTION SUMMARY'!$A$154:$C$289,3,FALSE)</f>
        <v>43838879</v>
      </c>
    </row>
    <row r="102" spans="1:4" x14ac:dyDescent="0.2">
      <c r="A102">
        <v>101</v>
      </c>
      <c r="B102" t="s">
        <v>99</v>
      </c>
      <c r="C102" s="72">
        <f>VLOOKUP(A102,'[1]DISTRIBUTION SUMMARY'!$A$8:$C$143,3,FALSE)</f>
        <v>16125092</v>
      </c>
      <c r="D102" s="72">
        <f>VLOOKUP(A102,'[1]DISTRIBUTION SUMMARY'!$A$154:$C$289,3,FALSE)</f>
        <v>16468056</v>
      </c>
    </row>
    <row r="103" spans="1:4" x14ac:dyDescent="0.2">
      <c r="A103">
        <v>102</v>
      </c>
      <c r="B103" t="s">
        <v>100</v>
      </c>
      <c r="C103" s="72">
        <f>VLOOKUP(A103,'[1]DISTRIBUTION SUMMARY'!$A$8:$C$143,3,FALSE)</f>
        <v>7428264</v>
      </c>
      <c r="D103" s="72">
        <f>VLOOKUP(A103,'[1]DISTRIBUTION SUMMARY'!$A$154:$C$289,3,FALSE)</f>
        <v>7474791</v>
      </c>
    </row>
    <row r="104" spans="1:4" x14ac:dyDescent="0.2">
      <c r="A104">
        <v>103</v>
      </c>
      <c r="B104" t="s">
        <v>101</v>
      </c>
      <c r="C104" s="72">
        <f>VLOOKUP(A104,'[1]DISTRIBUTION SUMMARY'!$A$8:$C$143,3,FALSE)</f>
        <v>3745780</v>
      </c>
      <c r="D104" s="72">
        <f>VLOOKUP(A104,'[1]DISTRIBUTION SUMMARY'!$A$154:$C$289,3,FALSE)</f>
        <v>3683540</v>
      </c>
    </row>
    <row r="105" spans="1:4" x14ac:dyDescent="0.2">
      <c r="A105">
        <v>104</v>
      </c>
      <c r="B105" t="s">
        <v>102</v>
      </c>
      <c r="C105" s="72">
        <f>VLOOKUP(A105,'[1]DISTRIBUTION SUMMARY'!$A$8:$C$143,3,FALSE)</f>
        <v>6313364</v>
      </c>
      <c r="D105" s="72">
        <f>VLOOKUP(A105,'[1]DISTRIBUTION SUMMARY'!$A$154:$C$289,3,FALSE)</f>
        <v>6554286</v>
      </c>
    </row>
    <row r="106" spans="1:4" x14ac:dyDescent="0.2">
      <c r="A106">
        <v>106</v>
      </c>
      <c r="B106" t="s">
        <v>103</v>
      </c>
      <c r="C106" s="72">
        <f>VLOOKUP(A106,'[1]DISTRIBUTION SUMMARY'!$A$8:$C$143,3,FALSE)</f>
        <v>8129285</v>
      </c>
      <c r="D106" s="72">
        <f>VLOOKUP(A106,'[1]DISTRIBUTION SUMMARY'!$A$154:$C$289,3,FALSE)</f>
        <v>8393151</v>
      </c>
    </row>
    <row r="107" spans="1:4" x14ac:dyDescent="0.2">
      <c r="A107">
        <v>108</v>
      </c>
      <c r="B107" t="s">
        <v>104</v>
      </c>
      <c r="C107" s="72">
        <f>VLOOKUP(A107,'[1]DISTRIBUTION SUMMARY'!$A$8:$C$143,3,FALSE)</f>
        <v>20048836</v>
      </c>
      <c r="D107" s="72">
        <f>VLOOKUP(A107,'[1]DISTRIBUTION SUMMARY'!$A$154:$C$289,3,FALSE)</f>
        <v>19978053</v>
      </c>
    </row>
    <row r="108" spans="1:4" x14ac:dyDescent="0.2">
      <c r="A108">
        <v>109</v>
      </c>
      <c r="B108" t="s">
        <v>105</v>
      </c>
      <c r="C108" s="72">
        <f>VLOOKUP(A108,'[1]DISTRIBUTION SUMMARY'!$A$8:$C$143,3,FALSE)</f>
        <v>3131917</v>
      </c>
      <c r="D108" s="72">
        <f>VLOOKUP(A108,'[1]DISTRIBUTION SUMMARY'!$A$154:$C$289,3,FALSE)</f>
        <v>3164091</v>
      </c>
    </row>
    <row r="109" spans="1:4" x14ac:dyDescent="0.2">
      <c r="A109">
        <v>110</v>
      </c>
      <c r="B109" t="s">
        <v>106</v>
      </c>
      <c r="C109" s="72">
        <f>VLOOKUP(A109,'[1]DISTRIBUTION SUMMARY'!$A$8:$C$143,3,FALSE)</f>
        <v>8506554</v>
      </c>
      <c r="D109" s="72">
        <f>VLOOKUP(A109,'[1]DISTRIBUTION SUMMARY'!$A$154:$C$289,3,FALSE)</f>
        <v>8957875</v>
      </c>
    </row>
    <row r="110" spans="1:4" x14ac:dyDescent="0.2">
      <c r="A110">
        <v>111</v>
      </c>
      <c r="B110" t="s">
        <v>107</v>
      </c>
      <c r="C110" s="72">
        <f>VLOOKUP(A110,'[1]DISTRIBUTION SUMMARY'!$A$8:$C$143,3,FALSE)</f>
        <v>5189494</v>
      </c>
      <c r="D110" s="72">
        <f>VLOOKUP(A110,'[1]DISTRIBUTION SUMMARY'!$A$154:$C$289,3,FALSE)</f>
        <v>5448583</v>
      </c>
    </row>
    <row r="111" spans="1:4" x14ac:dyDescent="0.2">
      <c r="A111">
        <v>112</v>
      </c>
      <c r="B111" t="s">
        <v>108</v>
      </c>
      <c r="C111" s="72">
        <f>VLOOKUP(A111,'[1]DISTRIBUTION SUMMARY'!$A$8:$C$143,3,FALSE)</f>
        <v>68681908</v>
      </c>
      <c r="D111" s="72">
        <f>VLOOKUP(A111,'[1]DISTRIBUTION SUMMARY'!$A$154:$C$289,3,FALSE)</f>
        <v>70648973</v>
      </c>
    </row>
    <row r="112" spans="1:4" x14ac:dyDescent="0.2">
      <c r="A112">
        <v>113</v>
      </c>
      <c r="B112" t="s">
        <v>109</v>
      </c>
      <c r="C112" s="72">
        <f>VLOOKUP(A112,'[1]DISTRIBUTION SUMMARY'!$A$8:$C$143,3,FALSE)</f>
        <v>22513461</v>
      </c>
      <c r="D112" s="72">
        <f>VLOOKUP(A112,'[1]DISTRIBUTION SUMMARY'!$A$154:$C$289,3,FALSE)</f>
        <v>22354982</v>
      </c>
    </row>
    <row r="113" spans="1:4" x14ac:dyDescent="0.2">
      <c r="A113">
        <v>114</v>
      </c>
      <c r="B113" t="s">
        <v>110</v>
      </c>
      <c r="C113" s="72">
        <f>VLOOKUP(A113,'[1]DISTRIBUTION SUMMARY'!$A$8:$C$143,3,FALSE)</f>
        <v>14538812</v>
      </c>
      <c r="D113" s="72">
        <f>VLOOKUP(A113,'[1]DISTRIBUTION SUMMARY'!$A$154:$C$289,3,FALSE)</f>
        <v>14356356</v>
      </c>
    </row>
    <row r="114" spans="1:4" x14ac:dyDescent="0.2">
      <c r="A114">
        <v>115</v>
      </c>
      <c r="B114" t="s">
        <v>111</v>
      </c>
      <c r="C114" s="72">
        <f>VLOOKUP(A114,'[1]DISTRIBUTION SUMMARY'!$A$8:$C$143,3,FALSE)</f>
        <v>21938990</v>
      </c>
      <c r="D114" s="72">
        <f>VLOOKUP(A114,'[1]DISTRIBUTION SUMMARY'!$A$154:$C$289,3,FALSE)</f>
        <v>22240927</v>
      </c>
    </row>
    <row r="115" spans="1:4" x14ac:dyDescent="0.2">
      <c r="A115">
        <v>116</v>
      </c>
      <c r="B115" t="s">
        <v>112</v>
      </c>
      <c r="C115" s="72">
        <f>VLOOKUP(A115,'[1]DISTRIBUTION SUMMARY'!$A$8:$C$143,3,FALSE)</f>
        <v>5923488</v>
      </c>
      <c r="D115" s="72">
        <f>VLOOKUP(A115,'[1]DISTRIBUTION SUMMARY'!$A$154:$C$289,3,FALSE)</f>
        <v>6086339</v>
      </c>
    </row>
    <row r="116" spans="1:4" x14ac:dyDescent="0.2">
      <c r="A116">
        <v>117</v>
      </c>
      <c r="B116" t="s">
        <v>113</v>
      </c>
      <c r="C116" s="72">
        <f>VLOOKUP(A116,'[1]DISTRIBUTION SUMMARY'!$A$8:$C$143,3,FALSE)</f>
        <v>91171432</v>
      </c>
      <c r="D116" s="72">
        <f>VLOOKUP(A116,'[1]DISTRIBUTION SUMMARY'!$A$154:$C$289,3,FALSE)</f>
        <v>92061132</v>
      </c>
    </row>
    <row r="117" spans="1:4" x14ac:dyDescent="0.2">
      <c r="A117">
        <v>118</v>
      </c>
      <c r="B117" t="s">
        <v>114</v>
      </c>
      <c r="C117" s="72">
        <f>VLOOKUP(A117,'[1]DISTRIBUTION SUMMARY'!$A$8:$C$143,3,FALSE)</f>
        <v>82480227</v>
      </c>
      <c r="D117" s="72">
        <f>VLOOKUP(A117,'[1]DISTRIBUTION SUMMARY'!$A$154:$C$289,3,FALSE)</f>
        <v>83392781</v>
      </c>
    </row>
    <row r="118" spans="1:4" x14ac:dyDescent="0.2">
      <c r="A118">
        <v>119</v>
      </c>
      <c r="B118" t="s">
        <v>115</v>
      </c>
      <c r="C118" s="72">
        <f>VLOOKUP(A118,'[1]DISTRIBUTION SUMMARY'!$A$8:$C$143,3,FALSE)</f>
        <v>3081386</v>
      </c>
      <c r="D118" s="72">
        <f>VLOOKUP(A118,'[1]DISTRIBUTION SUMMARY'!$A$154:$C$289,3,FALSE)</f>
        <v>3029506</v>
      </c>
    </row>
    <row r="119" spans="1:4" x14ac:dyDescent="0.2">
      <c r="A119">
        <v>120</v>
      </c>
      <c r="B119" t="s">
        <v>116</v>
      </c>
      <c r="C119" s="72">
        <f>VLOOKUP(A119,'[1]DISTRIBUTION SUMMARY'!$A$8:$C$143,3,FALSE)</f>
        <v>15570456</v>
      </c>
      <c r="D119" s="72">
        <f>VLOOKUP(A119,'[1]DISTRIBUTION SUMMARY'!$A$154:$C$289,3,FALSE)</f>
        <v>16007501</v>
      </c>
    </row>
    <row r="120" spans="1:4" x14ac:dyDescent="0.2">
      <c r="A120">
        <v>121</v>
      </c>
      <c r="B120" t="s">
        <v>117</v>
      </c>
      <c r="C120" s="72">
        <f>VLOOKUP(A120,'[1]DISTRIBUTION SUMMARY'!$A$8:$C$143,3,FALSE)</f>
        <v>47534262</v>
      </c>
      <c r="D120" s="72">
        <f>VLOOKUP(A120,'[1]DISTRIBUTION SUMMARY'!$A$154:$C$289,3,FALSE)</f>
        <v>47560980</v>
      </c>
    </row>
    <row r="121" spans="1:4" x14ac:dyDescent="0.2">
      <c r="A121">
        <v>122</v>
      </c>
      <c r="B121" t="s">
        <v>118</v>
      </c>
      <c r="C121" s="72">
        <f>VLOOKUP(A121,'[1]DISTRIBUTION SUMMARY'!$A$8:$C$143,3,FALSE)</f>
        <v>15095192</v>
      </c>
      <c r="D121" s="72">
        <f>VLOOKUP(A121,'[1]DISTRIBUTION SUMMARY'!$A$154:$C$289,3,FALSE)</f>
        <v>17400932</v>
      </c>
    </row>
    <row r="122" spans="1:4" x14ac:dyDescent="0.2">
      <c r="A122">
        <v>123</v>
      </c>
      <c r="B122" t="s">
        <v>119</v>
      </c>
      <c r="C122" s="72">
        <f>VLOOKUP(A122,'[1]DISTRIBUTION SUMMARY'!$A$8:$C$143,3,FALSE)</f>
        <v>48047904</v>
      </c>
      <c r="D122" s="72">
        <f>VLOOKUP(A122,'[1]DISTRIBUTION SUMMARY'!$A$154:$C$289,3,FALSE)</f>
        <v>48875571</v>
      </c>
    </row>
    <row r="123" spans="1:4" x14ac:dyDescent="0.2">
      <c r="A123">
        <v>124</v>
      </c>
      <c r="B123" t="s">
        <v>120</v>
      </c>
      <c r="C123" s="72">
        <f>VLOOKUP(A123,'[1]DISTRIBUTION SUMMARY'!$A$8:$C$143,3,FALSE)</f>
        <v>40714629</v>
      </c>
      <c r="D123" s="72">
        <f>VLOOKUP(A123,'[1]DISTRIBUTION SUMMARY'!$A$154:$C$289,3,FALSE)</f>
        <v>40613259</v>
      </c>
    </row>
    <row r="124" spans="1:4" x14ac:dyDescent="0.2">
      <c r="A124">
        <v>126</v>
      </c>
      <c r="B124" t="s">
        <v>121</v>
      </c>
      <c r="C124" s="72">
        <f>VLOOKUP(A124,'[1]DISTRIBUTION SUMMARY'!$A$8:$C$143,3,FALSE)</f>
        <v>7399660</v>
      </c>
      <c r="D124" s="72">
        <f>VLOOKUP(A124,'[1]DISTRIBUTION SUMMARY'!$A$154:$C$289,3,FALSE)</f>
        <v>6952615</v>
      </c>
    </row>
    <row r="125" spans="1:4" x14ac:dyDescent="0.2">
      <c r="A125">
        <v>127</v>
      </c>
      <c r="B125" t="s">
        <v>122</v>
      </c>
      <c r="C125" s="72">
        <f>VLOOKUP(A125,'[1]DISTRIBUTION SUMMARY'!$A$8:$C$143,3,FALSE)</f>
        <v>44336236</v>
      </c>
      <c r="D125" s="72">
        <f>VLOOKUP(A125,'[1]DISTRIBUTION SUMMARY'!$A$154:$C$289,3,FALSE)</f>
        <v>46220263</v>
      </c>
    </row>
    <row r="126" spans="1:4" x14ac:dyDescent="0.2">
      <c r="A126">
        <v>128</v>
      </c>
      <c r="B126" t="s">
        <v>123</v>
      </c>
      <c r="C126" s="72">
        <f>VLOOKUP(A126,'[1]DISTRIBUTION SUMMARY'!$A$8:$C$143,3,FALSE)</f>
        <v>192608515</v>
      </c>
      <c r="D126" s="72">
        <f>VLOOKUP(A126,'[1]DISTRIBUTION SUMMARY'!$A$154:$C$289,3,FALSE)</f>
        <v>193417377</v>
      </c>
    </row>
    <row r="127" spans="1:4" x14ac:dyDescent="0.2">
      <c r="A127">
        <v>130</v>
      </c>
      <c r="B127" t="s">
        <v>124</v>
      </c>
      <c r="C127" s="72">
        <f>VLOOKUP(A127,'[1]DISTRIBUTION SUMMARY'!$A$8:$C$143,3,FALSE)</f>
        <v>8607389</v>
      </c>
      <c r="D127" s="72">
        <f>VLOOKUP(A127,'[1]DISTRIBUTION SUMMARY'!$A$154:$C$289,3,FALSE)</f>
        <v>8816244</v>
      </c>
    </row>
    <row r="128" spans="1:4" x14ac:dyDescent="0.2">
      <c r="A128">
        <v>131</v>
      </c>
      <c r="B128" t="s">
        <v>125</v>
      </c>
      <c r="C128" s="72">
        <f>VLOOKUP(A128,'[1]DISTRIBUTION SUMMARY'!$A$8:$C$143,3,FALSE)</f>
        <v>1449267</v>
      </c>
      <c r="D128" s="72">
        <f>VLOOKUP(A128,'[1]DISTRIBUTION SUMMARY'!$A$154:$C$289,3,FALSE)</f>
        <v>1623277</v>
      </c>
    </row>
    <row r="129" spans="1:4" x14ac:dyDescent="0.2">
      <c r="A129">
        <v>132</v>
      </c>
      <c r="B129" t="s">
        <v>126</v>
      </c>
      <c r="C129" s="72">
        <f>VLOOKUP(A129,'[1]DISTRIBUTION SUMMARY'!$A$8:$C$143,3,FALSE)</f>
        <v>12330302</v>
      </c>
      <c r="D129" s="72">
        <f>VLOOKUP(A129,'[1]DISTRIBUTION SUMMARY'!$A$154:$C$289,3,FALSE)</f>
        <v>12795170</v>
      </c>
    </row>
    <row r="130" spans="1:4" x14ac:dyDescent="0.2">
      <c r="A130">
        <v>134</v>
      </c>
      <c r="B130" t="s">
        <v>127</v>
      </c>
      <c r="C130" s="72">
        <f>VLOOKUP(A130,'[1]DISTRIBUTION SUMMARY'!$A$8:$C$143,3,FALSE)</f>
        <v>3170441</v>
      </c>
      <c r="D130" s="72">
        <f>VLOOKUP(A130,'[1]DISTRIBUTION SUMMARY'!$A$154:$C$289,3,FALSE)</f>
        <v>3291237</v>
      </c>
    </row>
    <row r="131" spans="1:4" x14ac:dyDescent="0.2">
      <c r="A131">
        <v>135</v>
      </c>
      <c r="B131" t="s">
        <v>128</v>
      </c>
      <c r="C131" s="72">
        <f>VLOOKUP(A131,'[1]DISTRIBUTION SUMMARY'!$A$8:$C$143,3,FALSE)</f>
        <v>3250003</v>
      </c>
      <c r="D131" s="72">
        <f>VLOOKUP(A131,'[1]DISTRIBUTION SUMMARY'!$A$154:$C$289,3,FALSE)</f>
        <v>3467995</v>
      </c>
    </row>
    <row r="132" spans="1:4" x14ac:dyDescent="0.2">
      <c r="A132">
        <v>136</v>
      </c>
      <c r="B132" t="s">
        <v>129</v>
      </c>
      <c r="C132" s="72">
        <f>VLOOKUP(A132,'[1]DISTRIBUTION SUMMARY'!$A$8:$C$143,3,FALSE)</f>
        <v>139469793</v>
      </c>
      <c r="D132" s="72">
        <f>VLOOKUP(A132,'[1]DISTRIBUTION SUMMARY'!$A$154:$C$289,3,FALSE)</f>
        <v>141462677</v>
      </c>
    </row>
    <row r="133" spans="1:4" x14ac:dyDescent="0.2">
      <c r="A133">
        <v>137</v>
      </c>
      <c r="B133" t="s">
        <v>130</v>
      </c>
      <c r="C133" s="72">
        <f>VLOOKUP(A133,'[1]DISTRIBUTION SUMMARY'!$A$8:$C$143,3,FALSE)</f>
        <v>2074627</v>
      </c>
      <c r="D133" s="72">
        <f>VLOOKUP(A133,'[1]DISTRIBUTION SUMMARY'!$A$154:$C$289,3,FALSE)</f>
        <v>2254577</v>
      </c>
    </row>
    <row r="134" spans="1:4" x14ac:dyDescent="0.2">
      <c r="A134">
        <v>138</v>
      </c>
      <c r="B134" t="s">
        <v>131</v>
      </c>
      <c r="C134" s="72">
        <f>VLOOKUP(A134,'[1]DISTRIBUTION SUMMARY'!$A$8:$C$143,3,FALSE)</f>
        <v>3329884</v>
      </c>
      <c r="D134" s="72">
        <f>VLOOKUP(A134,'[1]DISTRIBUTION SUMMARY'!$A$154:$C$289,3,FALSE)</f>
        <v>3445901</v>
      </c>
    </row>
    <row r="135" spans="1:4" x14ac:dyDescent="0.2">
      <c r="A135">
        <v>139</v>
      </c>
      <c r="B135" t="s">
        <v>132</v>
      </c>
      <c r="C135" s="72">
        <f>VLOOKUP(A135,'[1]DISTRIBUTION SUMMARY'!$A$8:$C$143,3,FALSE)</f>
        <v>11528457</v>
      </c>
      <c r="D135" s="72">
        <f>VLOOKUP(A135,'[1]DISTRIBUTION SUMMARY'!$A$154:$C$289,3,FALSE)</f>
        <v>11539871</v>
      </c>
    </row>
    <row r="136" spans="1:4" x14ac:dyDescent="0.2">
      <c r="A136">
        <v>142</v>
      </c>
      <c r="B136" t="s">
        <v>133</v>
      </c>
      <c r="C136" s="72">
        <f>VLOOKUP(A136,'[1]DISTRIBUTION SUMMARY'!$A$8:$C$143,3,FALSE)</f>
        <v>6472974</v>
      </c>
      <c r="D136" s="72">
        <f>VLOOKUP(A136,'[1]DISTRIBUTION SUMMARY'!$A$154:$C$289,3,FALSE)</f>
        <v>6525983</v>
      </c>
    </row>
    <row r="137" spans="1:4" x14ac:dyDescent="0.2">
      <c r="A137">
        <v>143</v>
      </c>
      <c r="B137" t="s">
        <v>134</v>
      </c>
      <c r="C137" s="72">
        <f>VLOOKUP(A137,'[1]DISTRIBUTION SUMMARY'!$A$8:$C$143,3,FALSE)</f>
        <v>27742268</v>
      </c>
      <c r="D137" s="72">
        <f>VLOOKUP(A137,'[1]DISTRIBUTION SUMMARY'!$A$154:$C$289,3,FALSE)</f>
        <v>28493261</v>
      </c>
    </row>
    <row r="138" spans="1:4" x14ac:dyDescent="0.2">
      <c r="A138">
        <v>144</v>
      </c>
      <c r="B138" t="s">
        <v>135</v>
      </c>
      <c r="C138" s="72">
        <f>VLOOKUP(A138,'[1]DISTRIBUTION SUMMARY'!$A$8:$C$143,3,FALSE)</f>
        <v>13535319</v>
      </c>
      <c r="D138" s="72">
        <f>VLOOKUP(A138,'[1]DISTRIBUTION SUMMARY'!$A$154:$C$289,3,FALSE)</f>
        <v>13383305</v>
      </c>
    </row>
    <row r="139" spans="1:4" x14ac:dyDescent="0.2">
      <c r="A139">
        <v>202</v>
      </c>
      <c r="B139" t="s">
        <v>136</v>
      </c>
      <c r="C139" s="72">
        <f>VLOOKUP(A139,'[1]DISTRIBUTION SUMMARY'!$A$8:$C$143,3,FALSE)</f>
        <v>2020746</v>
      </c>
      <c r="D139" s="72">
        <f>VLOOKUP(A139,'[1]DISTRIBUTION SUMMARY'!$A$154:$C$289,3,FALSE)</f>
        <v>1935196</v>
      </c>
    </row>
    <row r="140" spans="1:4" x14ac:dyDescent="0.2">
      <c r="A140">
        <v>207</v>
      </c>
      <c r="B140" t="s">
        <v>137</v>
      </c>
      <c r="C140" s="72">
        <f>VLOOKUP(A140,'[1]DISTRIBUTION SUMMARY'!$A$8:$C$143,3,FALSE)</f>
        <v>3306688</v>
      </c>
      <c r="D140" s="72">
        <f>VLOOKUP(A140,'[1]DISTRIBUTION SUMMARY'!$A$154:$C$289,3,FALSE)</f>
        <v>3282770</v>
      </c>
    </row>
    <row r="141" spans="1:4" x14ac:dyDescent="0.2">
      <c r="B141" s="73" t="s">
        <v>175</v>
      </c>
      <c r="C141" s="74">
        <f>SUM(C7:C140)</f>
        <v>3638995679</v>
      </c>
      <c r="D141" s="74">
        <f>SUM(D7:D140)</f>
        <v>3692943922</v>
      </c>
    </row>
  </sheetData>
  <mergeCells count="1"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FY23 Distribution</vt:lpstr>
      <vt:lpstr>FY24 Distribution</vt:lpstr>
      <vt:lpstr>Estimates of Basic Aid</vt:lpstr>
      <vt:lpstr>'FY23 Distribution'!Print_Area</vt:lpstr>
      <vt:lpstr>'FY24 Distribution'!Print_Area</vt:lpstr>
      <vt:lpstr>'FY23 Distribution'!Print_Titles</vt:lpstr>
      <vt:lpstr>'FY24 Distribution'!Print_Titles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B, Superintendent's Memo 047-23</dc:title>
  <dc:creator>VITA Program</dc:creator>
  <cp:lastModifiedBy>VITA Program</cp:lastModifiedBy>
  <cp:lastPrinted>2023-03-13T14:01:17Z</cp:lastPrinted>
  <dcterms:created xsi:type="dcterms:W3CDTF">2023-02-27T17:34:32Z</dcterms:created>
  <dcterms:modified xsi:type="dcterms:W3CDTF">2023-03-13T14:01:22Z</dcterms:modified>
</cp:coreProperties>
</file>