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codeName="ThisWorkbook" defaultThemeVersion="124226"/>
  <mc:AlternateContent xmlns:mc="http://schemas.openxmlformats.org/markup-compatibility/2006">
    <mc:Choice Requires="x15">
      <x15ac:absPath xmlns:x15ac="http://schemas.microsoft.com/office/spreadsheetml/2010/11/ac" url="H:\#SUPT'S MEMOS\2023\05-04-23\"/>
    </mc:Choice>
  </mc:AlternateContent>
  <xr:revisionPtr revIDLastSave="0" documentId="8_{BDF2328E-0F26-41B7-AA8A-05179263FA85}" xr6:coauthVersionLast="47" xr6:coauthVersionMax="47" xr10:uidLastSave="{00000000-0000-0000-0000-000000000000}"/>
  <workbookProtection workbookAlgorithmName="SHA-512" workbookHashValue="DApJKJhm7JGNno74e5f1IIYEphHdbCIGWuAprkqrxzmWI0zf9w5EkpvajZNEtJHzqebTv+CjRbXTb+7QuHRWMA==" workbookSaltValue="vAnmWg7Ku64K9N/nCa1Kbw==" workbookSpinCount="100000" lockStructure="1"/>
  <bookViews>
    <workbookView xWindow="-110" yWindow="-110" windowWidth="19420" windowHeight="10300" xr2:uid="{00000000-000D-0000-FFFF-FFFF00000000}"/>
  </bookViews>
  <sheets>
    <sheet name="ESEA MOE" sheetId="1" r:id="rId1"/>
  </sheets>
  <definedNames>
    <definedName name="_xlnm._FilterDatabase" localSheetId="0" hidden="1">'ESEA MOE'!$A$9:$AF$143</definedName>
    <definedName name="Comparison" hidden="1">{"'do017lst'!$A$1:$D$267"}</definedName>
    <definedName name="HTML_Cntrl" localSheetId="0" hidden="1">{"'do017lst'!$A$1:$D$267"}</definedName>
    <definedName name="HTML_Cntrl" hidden="1">{"'do017lst'!$A$1:$D$267"}</definedName>
    <definedName name="HTML_CodePage" hidden="1">1252</definedName>
    <definedName name="HTML_Control" localSheetId="0" hidden="1">{"'do017lst'!$A$1:$D$267"}</definedName>
    <definedName name="HTML_Control" hidden="1">{"'do017lst'!$A$1:$D$267"}</definedName>
    <definedName name="HTML_Description" hidden="1">"1998 - 1999 Dropout Statistics"</definedName>
    <definedName name="HTML_Email" hidden="1">""</definedName>
    <definedName name="HTML_Header" hidden="1">"Virginia Department of Education"</definedName>
    <definedName name="HTML_LastUpdate" hidden="1">"2/3/2000"</definedName>
    <definedName name="HTML_LineAfter" hidden="1">FALSE</definedName>
    <definedName name="HTML_LineBefore" hidden="1">FALSE</definedName>
    <definedName name="HTML_Name" hidden="1">"Virginia Dept. of Education"</definedName>
    <definedName name="HTML_OBDlg2" hidden="1">TRUE</definedName>
    <definedName name="HTML_OBDlg4" hidden="1">TRUE</definedName>
    <definedName name="HTML_OS" hidden="1">0</definedName>
    <definedName name="HTML_PathFile" hidden="1">"H:\adhoc\dropouts\1998 repts\do9899.htm"</definedName>
    <definedName name="HTML_Title" hidden="1">"Va Dept of Education -- Dropouts"</definedName>
    <definedName name="htmll_cntrl" localSheetId="0" hidden="1">{"'do017lst'!$A$1:$D$267"}</definedName>
    <definedName name="htmll_cntrl" hidden="1">{"'do017lst'!$A$1:$D$267"}</definedName>
    <definedName name="_xlnm.Print_Area" localSheetId="0">'ESEA MOE'!$A$2:$T$149</definedName>
    <definedName name="_xlnm.Print_Titles" localSheetId="0">'ESEA MOE'!$A:$B,'ESEA MOE'!$2:$8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8" i="1" l="1"/>
  <c r="S8" i="1"/>
  <c r="R8" i="1"/>
  <c r="E144" i="1"/>
  <c r="K144" i="1" l="1"/>
  <c r="J144" i="1"/>
  <c r="D144" i="1"/>
  <c r="F101" i="1" l="1"/>
  <c r="O101" i="1" s="1"/>
  <c r="F96" i="1"/>
  <c r="O96" i="1" s="1"/>
  <c r="F28" i="1"/>
  <c r="O28" i="1" s="1"/>
  <c r="L23" i="1"/>
  <c r="F69" i="1"/>
  <c r="O69" i="1" s="1"/>
  <c r="F29" i="1"/>
  <c r="O29" i="1" s="1"/>
  <c r="F136" i="1"/>
  <c r="O136" i="1" s="1"/>
  <c r="F125" i="1"/>
  <c r="O125" i="1" s="1"/>
  <c r="F142" i="1"/>
  <c r="O142" i="1" s="1"/>
  <c r="F72" i="1"/>
  <c r="O72" i="1" s="1"/>
  <c r="F112" i="1"/>
  <c r="O112" i="1" s="1"/>
  <c r="F57" i="1"/>
  <c r="O57" i="1" s="1"/>
  <c r="F132" i="1"/>
  <c r="O132" i="1" s="1"/>
  <c r="F11" i="1"/>
  <c r="O11" i="1" s="1"/>
  <c r="F32" i="1"/>
  <c r="O32" i="1" s="1"/>
  <c r="F124" i="1"/>
  <c r="O124" i="1" s="1"/>
  <c r="F12" i="1"/>
  <c r="O12" i="1" s="1"/>
  <c r="F84" i="1"/>
  <c r="O84" i="1" s="1"/>
  <c r="F100" i="1"/>
  <c r="O100" i="1" s="1"/>
  <c r="F36" i="1"/>
  <c r="O36" i="1" s="1"/>
  <c r="F65" i="1"/>
  <c r="O65" i="1" s="1"/>
  <c r="F43" i="1"/>
  <c r="O43" i="1" s="1"/>
  <c r="F85" i="1"/>
  <c r="O85" i="1" s="1"/>
  <c r="F27" i="1"/>
  <c r="O27" i="1" s="1"/>
  <c r="F91" i="1"/>
  <c r="O91" i="1" s="1"/>
  <c r="F134" i="1"/>
  <c r="O134" i="1" s="1"/>
  <c r="F110" i="1"/>
  <c r="O110" i="1" s="1"/>
  <c r="F105" i="1"/>
  <c r="O105" i="1" s="1"/>
  <c r="F93" i="1"/>
  <c r="O93" i="1" s="1"/>
  <c r="F120" i="1"/>
  <c r="O120" i="1" s="1"/>
  <c r="F31" i="1"/>
  <c r="O31" i="1" s="1"/>
  <c r="F39" i="1"/>
  <c r="O39" i="1" s="1"/>
  <c r="F59" i="1"/>
  <c r="O59" i="1" s="1"/>
  <c r="L28" i="1" l="1"/>
  <c r="N28" i="1" s="1"/>
  <c r="S28" i="1" s="1"/>
  <c r="F74" i="1"/>
  <c r="O74" i="1" s="1"/>
  <c r="F86" i="1"/>
  <c r="O86" i="1" s="1"/>
  <c r="F90" i="1"/>
  <c r="O90" i="1" s="1"/>
  <c r="F107" i="1"/>
  <c r="O107" i="1" s="1"/>
  <c r="H65" i="1"/>
  <c r="R65" i="1" s="1"/>
  <c r="H93" i="1"/>
  <c r="R93" i="1" s="1"/>
  <c r="H101" i="1"/>
  <c r="R101" i="1" s="1"/>
  <c r="H110" i="1"/>
  <c r="R110" i="1" s="1"/>
  <c r="F63" i="1"/>
  <c r="O63" i="1" s="1"/>
  <c r="F40" i="1"/>
  <c r="O40" i="1" s="1"/>
  <c r="F53" i="1"/>
  <c r="O53" i="1" s="1"/>
  <c r="F55" i="1"/>
  <c r="O55" i="1" s="1"/>
  <c r="H120" i="1"/>
  <c r="R120" i="1" s="1"/>
  <c r="H125" i="1"/>
  <c r="R125" i="1" s="1"/>
  <c r="H105" i="1"/>
  <c r="R105" i="1" s="1"/>
  <c r="H96" i="1"/>
  <c r="R96" i="1" s="1"/>
  <c r="H72" i="1"/>
  <c r="R72" i="1" s="1"/>
  <c r="H31" i="1"/>
  <c r="R31" i="1" s="1"/>
  <c r="H134" i="1"/>
  <c r="R134" i="1" s="1"/>
  <c r="F138" i="1"/>
  <c r="O138" i="1" s="1"/>
  <c r="F24" i="1"/>
  <c r="O24" i="1" s="1"/>
  <c r="H124" i="1"/>
  <c r="R124" i="1" s="1"/>
  <c r="H29" i="1"/>
  <c r="R29" i="1" s="1"/>
  <c r="F51" i="1"/>
  <c r="O51" i="1" s="1"/>
  <c r="F129" i="1"/>
  <c r="O129" i="1" s="1"/>
  <c r="H32" i="1"/>
  <c r="R32" i="1" s="1"/>
  <c r="F130" i="1"/>
  <c r="O130" i="1" s="1"/>
  <c r="H28" i="1"/>
  <c r="R28" i="1" s="1"/>
  <c r="H59" i="1"/>
  <c r="R59" i="1" s="1"/>
  <c r="H112" i="1"/>
  <c r="R112" i="1" s="1"/>
  <c r="H136" i="1"/>
  <c r="R136" i="1" s="1"/>
  <c r="H57" i="1"/>
  <c r="R57" i="1" s="1"/>
  <c r="H36" i="1"/>
  <c r="R36" i="1" s="1"/>
  <c r="H11" i="1"/>
  <c r="R11" i="1" s="1"/>
  <c r="H69" i="1"/>
  <c r="R69" i="1" s="1"/>
  <c r="H85" i="1"/>
  <c r="R85" i="1" s="1"/>
  <c r="H84" i="1"/>
  <c r="R84" i="1" s="1"/>
  <c r="H27" i="1"/>
  <c r="R27" i="1" s="1"/>
  <c r="H39" i="1"/>
  <c r="R39" i="1" s="1"/>
  <c r="H43" i="1"/>
  <c r="R43" i="1" s="1"/>
  <c r="H12" i="1"/>
  <c r="R12" i="1" s="1"/>
  <c r="H91" i="1"/>
  <c r="R91" i="1" s="1"/>
  <c r="H132" i="1"/>
  <c r="R132" i="1" s="1"/>
  <c r="H142" i="1"/>
  <c r="R142" i="1" s="1"/>
  <c r="H100" i="1"/>
  <c r="R100" i="1" s="1"/>
  <c r="L43" i="1"/>
  <c r="L127" i="1"/>
  <c r="N23" i="1"/>
  <c r="S23" i="1" s="1"/>
  <c r="P23" i="1"/>
  <c r="L58" i="1"/>
  <c r="L20" i="1"/>
  <c r="L137" i="1"/>
  <c r="L38" i="1"/>
  <c r="L50" i="1"/>
  <c r="L62" i="1"/>
  <c r="L70" i="1"/>
  <c r="L107" i="1"/>
  <c r="L115" i="1"/>
  <c r="L131" i="1"/>
  <c r="L93" i="1"/>
  <c r="L45" i="1"/>
  <c r="L89" i="1"/>
  <c r="L57" i="1"/>
  <c r="L61" i="1"/>
  <c r="L81" i="1"/>
  <c r="L95" i="1"/>
  <c r="L17" i="1"/>
  <c r="L22" i="1"/>
  <c r="L98" i="1"/>
  <c r="L16" i="1"/>
  <c r="L73" i="1"/>
  <c r="L77" i="1"/>
  <c r="L52" i="1"/>
  <c r="L60" i="1"/>
  <c r="L12" i="1"/>
  <c r="L27" i="1"/>
  <c r="L54" i="1"/>
  <c r="L66" i="1"/>
  <c r="L67" i="1"/>
  <c r="L83" i="1"/>
  <c r="L84" i="1"/>
  <c r="L102" i="1"/>
  <c r="L122" i="1"/>
  <c r="L129" i="1"/>
  <c r="L138" i="1"/>
  <c r="L110" i="1"/>
  <c r="L132" i="1"/>
  <c r="L55" i="1"/>
  <c r="L63" i="1"/>
  <c r="L11" i="1"/>
  <c r="L79" i="1"/>
  <c r="F111" i="1"/>
  <c r="O111" i="1" s="1"/>
  <c r="F123" i="1"/>
  <c r="O123" i="1" s="1"/>
  <c r="F89" i="1"/>
  <c r="O89" i="1" s="1"/>
  <c r="F77" i="1"/>
  <c r="O77" i="1" s="1"/>
  <c r="F61" i="1"/>
  <c r="O61" i="1" s="1"/>
  <c r="F79" i="1"/>
  <c r="O79" i="1" s="1"/>
  <c r="F81" i="1"/>
  <c r="O81" i="1" s="1"/>
  <c r="F16" i="1"/>
  <c r="O16" i="1" s="1"/>
  <c r="F128" i="1"/>
  <c r="O128" i="1" s="1"/>
  <c r="F103" i="1"/>
  <c r="O103" i="1" s="1"/>
  <c r="F21" i="1"/>
  <c r="O21" i="1" s="1"/>
  <c r="F33" i="1"/>
  <c r="O33" i="1" s="1"/>
  <c r="F25" i="1"/>
  <c r="O25" i="1" s="1"/>
  <c r="F42" i="1"/>
  <c r="O42" i="1" s="1"/>
  <c r="F143" i="1"/>
  <c r="O143" i="1" s="1"/>
  <c r="F83" i="1"/>
  <c r="O83" i="1" s="1"/>
  <c r="F121" i="1"/>
  <c r="O121" i="1" s="1"/>
  <c r="F34" i="1"/>
  <c r="O34" i="1" s="1"/>
  <c r="F94" i="1"/>
  <c r="O94" i="1" s="1"/>
  <c r="F116" i="1"/>
  <c r="O116" i="1" s="1"/>
  <c r="F140" i="1"/>
  <c r="O140" i="1" s="1"/>
  <c r="F70" i="1"/>
  <c r="O70" i="1" s="1"/>
  <c r="F82" i="1"/>
  <c r="O82" i="1" s="1"/>
  <c r="F50" i="1"/>
  <c r="O50" i="1" s="1"/>
  <c r="F62" i="1"/>
  <c r="O62" i="1" s="1"/>
  <c r="F46" i="1"/>
  <c r="O46" i="1" s="1"/>
  <c r="F14" i="1"/>
  <c r="O14" i="1" s="1"/>
  <c r="F115" i="1"/>
  <c r="O115" i="1" s="1"/>
  <c r="F38" i="1"/>
  <c r="O38" i="1" s="1"/>
  <c r="F135" i="1"/>
  <c r="O135" i="1" s="1"/>
  <c r="F137" i="1"/>
  <c r="O137" i="1" s="1"/>
  <c r="F67" i="1"/>
  <c r="O67" i="1" s="1"/>
  <c r="F22" i="1"/>
  <c r="O22" i="1" s="1"/>
  <c r="F131" i="1"/>
  <c r="O131" i="1" s="1"/>
  <c r="F98" i="1"/>
  <c r="O98" i="1" s="1"/>
  <c r="F48" i="1"/>
  <c r="O48" i="1" s="1"/>
  <c r="F49" i="1"/>
  <c r="O49" i="1" s="1"/>
  <c r="F54" i="1"/>
  <c r="O54" i="1" s="1"/>
  <c r="F56" i="1"/>
  <c r="O56" i="1" s="1"/>
  <c r="F127" i="1"/>
  <c r="O127" i="1" s="1"/>
  <c r="F47" i="1"/>
  <c r="O47" i="1" s="1"/>
  <c r="F71" i="1"/>
  <c r="O71" i="1" s="1"/>
  <c r="F73" i="1"/>
  <c r="O73" i="1" s="1"/>
  <c r="F76" i="1"/>
  <c r="O76" i="1" s="1"/>
  <c r="F80" i="1"/>
  <c r="O80" i="1" s="1"/>
  <c r="F44" i="1"/>
  <c r="O44" i="1" s="1"/>
  <c r="F23" i="1"/>
  <c r="O23" i="1" s="1"/>
  <c r="F60" i="1"/>
  <c r="O60" i="1" s="1"/>
  <c r="F78" i="1"/>
  <c r="O78" i="1" s="1"/>
  <c r="F102" i="1"/>
  <c r="O102" i="1" s="1"/>
  <c r="F108" i="1"/>
  <c r="O108" i="1" s="1"/>
  <c r="F52" i="1"/>
  <c r="O52" i="1" s="1"/>
  <c r="F66" i="1"/>
  <c r="O66" i="1" s="1"/>
  <c r="F88" i="1"/>
  <c r="O88" i="1" s="1"/>
  <c r="F97" i="1"/>
  <c r="O97" i="1" s="1"/>
  <c r="F122" i="1"/>
  <c r="O122" i="1" s="1"/>
  <c r="F114" i="1"/>
  <c r="O114" i="1" s="1"/>
  <c r="F15" i="1"/>
  <c r="O15" i="1" s="1"/>
  <c r="F18" i="1"/>
  <c r="O18" i="1" s="1"/>
  <c r="F64" i="1"/>
  <c r="O64" i="1" s="1"/>
  <c r="F92" i="1"/>
  <c r="O92" i="1" s="1"/>
  <c r="F126" i="1"/>
  <c r="O126" i="1" s="1"/>
  <c r="F118" i="1"/>
  <c r="O118" i="1" s="1"/>
  <c r="F37" i="1"/>
  <c r="O37" i="1" s="1"/>
  <c r="F41" i="1"/>
  <c r="O41" i="1" s="1"/>
  <c r="F117" i="1"/>
  <c r="O117" i="1" s="1"/>
  <c r="F17" i="1"/>
  <c r="O17" i="1" s="1"/>
  <c r="F35" i="1"/>
  <c r="O35" i="1" s="1"/>
  <c r="L97" i="1"/>
  <c r="L91" i="1"/>
  <c r="H138" i="1" l="1"/>
  <c r="R138" i="1" s="1"/>
  <c r="H63" i="1"/>
  <c r="R63" i="1" s="1"/>
  <c r="P28" i="1"/>
  <c r="Q28" i="1" s="1"/>
  <c r="H24" i="1"/>
  <c r="R24" i="1" s="1"/>
  <c r="H40" i="1"/>
  <c r="R40" i="1" s="1"/>
  <c r="T28" i="1"/>
  <c r="H90" i="1"/>
  <c r="R90" i="1" s="1"/>
  <c r="H61" i="1"/>
  <c r="R61" i="1" s="1"/>
  <c r="H129" i="1"/>
  <c r="R129" i="1" s="1"/>
  <c r="H53" i="1"/>
  <c r="R53" i="1" s="1"/>
  <c r="H130" i="1"/>
  <c r="R130" i="1" s="1"/>
  <c r="H56" i="1"/>
  <c r="R56" i="1" s="1"/>
  <c r="H37" i="1"/>
  <c r="R37" i="1" s="1"/>
  <c r="H80" i="1"/>
  <c r="R80" i="1" s="1"/>
  <c r="H74" i="1"/>
  <c r="R74" i="1" s="1"/>
  <c r="H78" i="1"/>
  <c r="R78" i="1" s="1"/>
  <c r="H17" i="1"/>
  <c r="R17" i="1" s="1"/>
  <c r="H123" i="1"/>
  <c r="R123" i="1" s="1"/>
  <c r="H115" i="1"/>
  <c r="R115" i="1" s="1"/>
  <c r="H64" i="1"/>
  <c r="R64" i="1" s="1"/>
  <c r="H116" i="1"/>
  <c r="R116" i="1" s="1"/>
  <c r="H143" i="1"/>
  <c r="R143" i="1" s="1"/>
  <c r="H122" i="1"/>
  <c r="R122" i="1" s="1"/>
  <c r="H73" i="1"/>
  <c r="R73" i="1" s="1"/>
  <c r="H50" i="1"/>
  <c r="R50" i="1" s="1"/>
  <c r="H38" i="1"/>
  <c r="R38" i="1" s="1"/>
  <c r="H128" i="1"/>
  <c r="R128" i="1" s="1"/>
  <c r="H16" i="1"/>
  <c r="R16" i="1" s="1"/>
  <c r="H66" i="1"/>
  <c r="R66" i="1" s="1"/>
  <c r="H70" i="1"/>
  <c r="R70" i="1" s="1"/>
  <c r="F95" i="1"/>
  <c r="F10" i="1"/>
  <c r="H10" i="1" s="1"/>
  <c r="R10" i="1" s="1"/>
  <c r="H140" i="1"/>
  <c r="R140" i="1" s="1"/>
  <c r="F20" i="1"/>
  <c r="O20" i="1" s="1"/>
  <c r="F30" i="1"/>
  <c r="F113" i="1"/>
  <c r="O113" i="1" s="1"/>
  <c r="H14" i="1"/>
  <c r="R14" i="1" s="1"/>
  <c r="H92" i="1"/>
  <c r="R92" i="1" s="1"/>
  <c r="H79" i="1"/>
  <c r="R79" i="1" s="1"/>
  <c r="H127" i="1"/>
  <c r="R127" i="1" s="1"/>
  <c r="H111" i="1"/>
  <c r="R111" i="1" s="1"/>
  <c r="H62" i="1"/>
  <c r="R62" i="1" s="1"/>
  <c r="H51" i="1"/>
  <c r="R51" i="1" s="1"/>
  <c r="H23" i="1"/>
  <c r="R23" i="1" s="1"/>
  <c r="T23" i="1" s="1"/>
  <c r="H41" i="1"/>
  <c r="R41" i="1" s="1"/>
  <c r="H135" i="1"/>
  <c r="R135" i="1" s="1"/>
  <c r="H114" i="1"/>
  <c r="R114" i="1" s="1"/>
  <c r="H42" i="1"/>
  <c r="R42" i="1" s="1"/>
  <c r="H25" i="1"/>
  <c r="R25" i="1" s="1"/>
  <c r="H44" i="1"/>
  <c r="R44" i="1" s="1"/>
  <c r="H67" i="1"/>
  <c r="R67" i="1" s="1"/>
  <c r="H117" i="1"/>
  <c r="R117" i="1" s="1"/>
  <c r="H83" i="1"/>
  <c r="R83" i="1" s="1"/>
  <c r="H48" i="1"/>
  <c r="R48" i="1" s="1"/>
  <c r="H60" i="1"/>
  <c r="R60" i="1" s="1"/>
  <c r="F109" i="1"/>
  <c r="O109" i="1" s="1"/>
  <c r="H103" i="1"/>
  <c r="R103" i="1" s="1"/>
  <c r="H98" i="1"/>
  <c r="R98" i="1" s="1"/>
  <c r="H82" i="1"/>
  <c r="R82" i="1" s="1"/>
  <c r="H47" i="1"/>
  <c r="R47" i="1" s="1"/>
  <c r="H21" i="1"/>
  <c r="R21" i="1" s="1"/>
  <c r="H52" i="1"/>
  <c r="R52" i="1" s="1"/>
  <c r="H126" i="1"/>
  <c r="R126" i="1" s="1"/>
  <c r="H77" i="1"/>
  <c r="R77" i="1" s="1"/>
  <c r="H46" i="1"/>
  <c r="R46" i="1" s="1"/>
  <c r="H18" i="1"/>
  <c r="R18" i="1" s="1"/>
  <c r="F19" i="1"/>
  <c r="O19" i="1" s="1"/>
  <c r="H121" i="1"/>
  <c r="R121" i="1" s="1"/>
  <c r="H131" i="1"/>
  <c r="R131" i="1" s="1"/>
  <c r="H102" i="1"/>
  <c r="R102" i="1" s="1"/>
  <c r="H89" i="1"/>
  <c r="R89" i="1" s="1"/>
  <c r="H76" i="1"/>
  <c r="R76" i="1" s="1"/>
  <c r="F58" i="1"/>
  <c r="O58" i="1" s="1"/>
  <c r="F119" i="1"/>
  <c r="O119" i="1" s="1"/>
  <c r="F106" i="1"/>
  <c r="F13" i="1"/>
  <c r="O13" i="1" s="1"/>
  <c r="F75" i="1"/>
  <c r="H71" i="1"/>
  <c r="R71" i="1" s="1"/>
  <c r="H94" i="1"/>
  <c r="R94" i="1" s="1"/>
  <c r="H35" i="1"/>
  <c r="R35" i="1" s="1"/>
  <c r="H33" i="1"/>
  <c r="R33" i="1" s="1"/>
  <c r="H118" i="1"/>
  <c r="R118" i="1" s="1"/>
  <c r="H97" i="1"/>
  <c r="R97" i="1" s="1"/>
  <c r="H34" i="1"/>
  <c r="R34" i="1" s="1"/>
  <c r="H88" i="1"/>
  <c r="R88" i="1" s="1"/>
  <c r="F99" i="1"/>
  <c r="F87" i="1"/>
  <c r="Q23" i="1"/>
  <c r="H108" i="1"/>
  <c r="R108" i="1" s="1"/>
  <c r="F45" i="1"/>
  <c r="F68" i="1"/>
  <c r="F139" i="1"/>
  <c r="F26" i="1"/>
  <c r="O26" i="1" s="1"/>
  <c r="F133" i="1"/>
  <c r="O133" i="1" s="1"/>
  <c r="H86" i="1"/>
  <c r="R86" i="1" s="1"/>
  <c r="H55" i="1"/>
  <c r="R55" i="1" s="1"/>
  <c r="H15" i="1"/>
  <c r="R15" i="1" s="1"/>
  <c r="H137" i="1"/>
  <c r="R137" i="1" s="1"/>
  <c r="H81" i="1"/>
  <c r="R81" i="1" s="1"/>
  <c r="H54" i="1"/>
  <c r="R54" i="1" s="1"/>
  <c r="H22" i="1"/>
  <c r="R22" i="1" s="1"/>
  <c r="H107" i="1"/>
  <c r="R107" i="1" s="1"/>
  <c r="H49" i="1"/>
  <c r="R49" i="1" s="1"/>
  <c r="M144" i="1"/>
  <c r="N132" i="1"/>
  <c r="S132" i="1" s="1"/>
  <c r="T132" i="1" s="1"/>
  <c r="P132" i="1"/>
  <c r="Q132" i="1" s="1"/>
  <c r="L94" i="1"/>
  <c r="L75" i="1"/>
  <c r="L39" i="1"/>
  <c r="L13" i="1"/>
  <c r="L133" i="1"/>
  <c r="L117" i="1"/>
  <c r="L41" i="1"/>
  <c r="N16" i="1"/>
  <c r="S16" i="1" s="1"/>
  <c r="P16" i="1"/>
  <c r="Q16" i="1" s="1"/>
  <c r="L25" i="1"/>
  <c r="L49" i="1"/>
  <c r="L123" i="1"/>
  <c r="N43" i="1"/>
  <c r="S43" i="1" s="1"/>
  <c r="T43" i="1" s="1"/>
  <c r="P43" i="1"/>
  <c r="Q43" i="1" s="1"/>
  <c r="N79" i="1"/>
  <c r="S79" i="1" s="1"/>
  <c r="P79" i="1"/>
  <c r="Q79" i="1" s="1"/>
  <c r="N110" i="1"/>
  <c r="S110" i="1" s="1"/>
  <c r="T110" i="1" s="1"/>
  <c r="P110" i="1"/>
  <c r="Q110" i="1" s="1"/>
  <c r="L108" i="1"/>
  <c r="N122" i="1"/>
  <c r="S122" i="1" s="1"/>
  <c r="P122" i="1"/>
  <c r="Q122" i="1" s="1"/>
  <c r="L114" i="1"/>
  <c r="N102" i="1"/>
  <c r="S102" i="1" s="1"/>
  <c r="P102" i="1"/>
  <c r="Q102" i="1" s="1"/>
  <c r="L92" i="1"/>
  <c r="N84" i="1"/>
  <c r="S84" i="1" s="1"/>
  <c r="T84" i="1" s="1"/>
  <c r="P84" i="1"/>
  <c r="Q84" i="1" s="1"/>
  <c r="L68" i="1"/>
  <c r="L59" i="1"/>
  <c r="L48" i="1"/>
  <c r="L35" i="1"/>
  <c r="L29" i="1"/>
  <c r="L18" i="1"/>
  <c r="L130" i="1"/>
  <c r="L113" i="1"/>
  <c r="L42" i="1"/>
  <c r="N60" i="1"/>
  <c r="S60" i="1" s="1"/>
  <c r="T60" i="1" s="1"/>
  <c r="P60" i="1"/>
  <c r="Q60" i="1" s="1"/>
  <c r="L85" i="1"/>
  <c r="N98" i="1"/>
  <c r="S98" i="1" s="1"/>
  <c r="T98" i="1" s="1"/>
  <c r="P98" i="1"/>
  <c r="Q98" i="1" s="1"/>
  <c r="N22" i="1"/>
  <c r="S22" i="1" s="1"/>
  <c r="P22" i="1"/>
  <c r="Q22" i="1" s="1"/>
  <c r="N95" i="1"/>
  <c r="S95" i="1" s="1"/>
  <c r="P95" i="1"/>
  <c r="N61" i="1"/>
  <c r="S61" i="1" s="1"/>
  <c r="P61" i="1"/>
  <c r="Q61" i="1" s="1"/>
  <c r="L47" i="1"/>
  <c r="L19" i="1"/>
  <c r="N115" i="1"/>
  <c r="S115" i="1" s="1"/>
  <c r="P115" i="1"/>
  <c r="Q115" i="1" s="1"/>
  <c r="N70" i="1"/>
  <c r="S70" i="1" s="1"/>
  <c r="T70" i="1" s="1"/>
  <c r="P70" i="1"/>
  <c r="Q70" i="1" s="1"/>
  <c r="N38" i="1"/>
  <c r="S38" i="1" s="1"/>
  <c r="P38" i="1"/>
  <c r="Q38" i="1" s="1"/>
  <c r="L24" i="1"/>
  <c r="N58" i="1"/>
  <c r="S58" i="1" s="1"/>
  <c r="P58" i="1"/>
  <c r="N63" i="1"/>
  <c r="S63" i="1" s="1"/>
  <c r="P63" i="1"/>
  <c r="Q63" i="1" s="1"/>
  <c r="L124" i="1"/>
  <c r="L30" i="1"/>
  <c r="L46" i="1"/>
  <c r="L96" i="1"/>
  <c r="L21" i="1"/>
  <c r="L88" i="1"/>
  <c r="L74" i="1"/>
  <c r="N55" i="1"/>
  <c r="S55" i="1" s="1"/>
  <c r="P55" i="1"/>
  <c r="Q55" i="1" s="1"/>
  <c r="L121" i="1"/>
  <c r="L105" i="1"/>
  <c r="L134" i="1"/>
  <c r="L120" i="1"/>
  <c r="L100" i="1"/>
  <c r="L90" i="1"/>
  <c r="N83" i="1"/>
  <c r="S83" i="1" s="1"/>
  <c r="P83" i="1"/>
  <c r="Q83" i="1" s="1"/>
  <c r="N67" i="1"/>
  <c r="S67" i="1" s="1"/>
  <c r="P67" i="1"/>
  <c r="Q67" i="1" s="1"/>
  <c r="L56" i="1"/>
  <c r="L44" i="1"/>
  <c r="L34" i="1"/>
  <c r="N27" i="1"/>
  <c r="S27" i="1" s="1"/>
  <c r="T27" i="1" s="1"/>
  <c r="P27" i="1"/>
  <c r="Q27" i="1" s="1"/>
  <c r="L15" i="1"/>
  <c r="L125" i="1"/>
  <c r="L109" i="1"/>
  <c r="L64" i="1"/>
  <c r="N77" i="1"/>
  <c r="S77" i="1" s="1"/>
  <c r="P77" i="1"/>
  <c r="Q77" i="1" s="1"/>
  <c r="L82" i="1"/>
  <c r="L37" i="1"/>
  <c r="N17" i="1"/>
  <c r="S17" i="1" s="1"/>
  <c r="P17" i="1"/>
  <c r="Q17" i="1" s="1"/>
  <c r="N81" i="1"/>
  <c r="S81" i="1" s="1"/>
  <c r="P81" i="1"/>
  <c r="Q81" i="1" s="1"/>
  <c r="N57" i="1"/>
  <c r="S57" i="1" s="1"/>
  <c r="T57" i="1" s="1"/>
  <c r="P57" i="1"/>
  <c r="Q57" i="1" s="1"/>
  <c r="N89" i="1"/>
  <c r="S89" i="1" s="1"/>
  <c r="P89" i="1"/>
  <c r="Q89" i="1" s="1"/>
  <c r="N93" i="1"/>
  <c r="S93" i="1" s="1"/>
  <c r="T93" i="1" s="1"/>
  <c r="P93" i="1"/>
  <c r="Q93" i="1" s="1"/>
  <c r="L135" i="1"/>
  <c r="L111" i="1"/>
  <c r="N62" i="1"/>
  <c r="S62" i="1" s="1"/>
  <c r="P62" i="1"/>
  <c r="Q62" i="1" s="1"/>
  <c r="N137" i="1"/>
  <c r="S137" i="1" s="1"/>
  <c r="P137" i="1"/>
  <c r="Q137" i="1" s="1"/>
  <c r="N20" i="1"/>
  <c r="S20" i="1" s="1"/>
  <c r="P20" i="1"/>
  <c r="L142" i="1"/>
  <c r="L80" i="1"/>
  <c r="L72" i="1"/>
  <c r="L116" i="1"/>
  <c r="L103" i="1"/>
  <c r="L86" i="1"/>
  <c r="L51" i="1"/>
  <c r="N12" i="1"/>
  <c r="S12" i="1" s="1"/>
  <c r="T12" i="1" s="1"/>
  <c r="P12" i="1"/>
  <c r="Q12" i="1" s="1"/>
  <c r="N73" i="1"/>
  <c r="S73" i="1" s="1"/>
  <c r="P73" i="1"/>
  <c r="Q73" i="1" s="1"/>
  <c r="L78" i="1"/>
  <c r="L36" i="1"/>
  <c r="L119" i="1"/>
  <c r="N127" i="1"/>
  <c r="S127" i="1" s="1"/>
  <c r="P127" i="1"/>
  <c r="Q127" i="1" s="1"/>
  <c r="N97" i="1"/>
  <c r="S97" i="1" s="1"/>
  <c r="P97" i="1"/>
  <c r="Q97" i="1" s="1"/>
  <c r="N91" i="1"/>
  <c r="S91" i="1" s="1"/>
  <c r="T91" i="1" s="1"/>
  <c r="P91" i="1"/>
  <c r="Q91" i="1" s="1"/>
  <c r="N11" i="1"/>
  <c r="S11" i="1" s="1"/>
  <c r="T11" i="1" s="1"/>
  <c r="P11" i="1"/>
  <c r="Q11" i="1" s="1"/>
  <c r="L71" i="1"/>
  <c r="L143" i="1"/>
  <c r="N138" i="1"/>
  <c r="S138" i="1" s="1"/>
  <c r="T138" i="1" s="1"/>
  <c r="P138" i="1"/>
  <c r="Q138" i="1" s="1"/>
  <c r="L136" i="1"/>
  <c r="N129" i="1"/>
  <c r="S129" i="1" s="1"/>
  <c r="P129" i="1"/>
  <c r="Q129" i="1" s="1"/>
  <c r="L128" i="1"/>
  <c r="L106" i="1"/>
  <c r="L99" i="1"/>
  <c r="L87" i="1"/>
  <c r="L76" i="1"/>
  <c r="N66" i="1"/>
  <c r="S66" i="1" s="1"/>
  <c r="P66" i="1"/>
  <c r="Q66" i="1" s="1"/>
  <c r="N54" i="1"/>
  <c r="S54" i="1" s="1"/>
  <c r="P54" i="1"/>
  <c r="Q54" i="1" s="1"/>
  <c r="L40" i="1"/>
  <c r="L31" i="1"/>
  <c r="L26" i="1"/>
  <c r="L14" i="1"/>
  <c r="L140" i="1"/>
  <c r="L118" i="1"/>
  <c r="N52" i="1"/>
  <c r="S52" i="1" s="1"/>
  <c r="P52" i="1"/>
  <c r="Q52" i="1" s="1"/>
  <c r="L101" i="1"/>
  <c r="L65" i="1"/>
  <c r="L139" i="1"/>
  <c r="L126" i="1"/>
  <c r="L33" i="1"/>
  <c r="L32" i="1"/>
  <c r="L112" i="1"/>
  <c r="L53" i="1"/>
  <c r="N45" i="1"/>
  <c r="S45" i="1" s="1"/>
  <c r="P45" i="1"/>
  <c r="N131" i="1"/>
  <c r="S131" i="1" s="1"/>
  <c r="P131" i="1"/>
  <c r="Q131" i="1" s="1"/>
  <c r="N107" i="1"/>
  <c r="S107" i="1" s="1"/>
  <c r="P107" i="1"/>
  <c r="Q107" i="1" s="1"/>
  <c r="N50" i="1"/>
  <c r="S50" i="1" s="1"/>
  <c r="P50" i="1"/>
  <c r="Q50" i="1" s="1"/>
  <c r="L69" i="1"/>
  <c r="T63" i="1" l="1"/>
  <c r="T52" i="1"/>
  <c r="T38" i="1"/>
  <c r="T137" i="1"/>
  <c r="T62" i="1"/>
  <c r="T115" i="1"/>
  <c r="T107" i="1"/>
  <c r="T127" i="1"/>
  <c r="T122" i="1"/>
  <c r="T73" i="1"/>
  <c r="T97" i="1"/>
  <c r="T102" i="1"/>
  <c r="T55" i="1"/>
  <c r="T79" i="1"/>
  <c r="T54" i="1"/>
  <c r="T16" i="1"/>
  <c r="T89" i="1"/>
  <c r="T81" i="1"/>
  <c r="T67" i="1"/>
  <c r="T61" i="1"/>
  <c r="T50" i="1"/>
  <c r="T131" i="1"/>
  <c r="T66" i="1"/>
  <c r="T17" i="1"/>
  <c r="G144" i="1"/>
  <c r="H133" i="1"/>
  <c r="R133" i="1" s="1"/>
  <c r="T129" i="1"/>
  <c r="Q20" i="1"/>
  <c r="H13" i="1"/>
  <c r="R13" i="1" s="1"/>
  <c r="H113" i="1"/>
  <c r="R113" i="1" s="1"/>
  <c r="C144" i="1"/>
  <c r="T77" i="1"/>
  <c r="T83" i="1"/>
  <c r="O68" i="1"/>
  <c r="H68" i="1"/>
  <c r="R68" i="1" s="1"/>
  <c r="O106" i="1"/>
  <c r="H106" i="1"/>
  <c r="R106" i="1" s="1"/>
  <c r="H26" i="1"/>
  <c r="R26" i="1" s="1"/>
  <c r="F144" i="1"/>
  <c r="O10" i="1"/>
  <c r="O75" i="1"/>
  <c r="H75" i="1"/>
  <c r="R75" i="1" s="1"/>
  <c r="T22" i="1"/>
  <c r="O99" i="1"/>
  <c r="H99" i="1"/>
  <c r="R99" i="1" s="1"/>
  <c r="H20" i="1"/>
  <c r="R20" i="1" s="1"/>
  <c r="T20" i="1" s="1"/>
  <c r="O95" i="1"/>
  <c r="Q95" i="1" s="1"/>
  <c r="H95" i="1"/>
  <c r="R95" i="1" s="1"/>
  <c r="T95" i="1" s="1"/>
  <c r="O87" i="1"/>
  <c r="H87" i="1"/>
  <c r="R87" i="1" s="1"/>
  <c r="H19" i="1"/>
  <c r="R19" i="1" s="1"/>
  <c r="H109" i="1"/>
  <c r="R109" i="1" s="1"/>
  <c r="Q58" i="1"/>
  <c r="O139" i="1"/>
  <c r="H139" i="1"/>
  <c r="R139" i="1" s="1"/>
  <c r="O45" i="1"/>
  <c r="Q45" i="1" s="1"/>
  <c r="H45" i="1"/>
  <c r="R45" i="1" s="1"/>
  <c r="T45" i="1" s="1"/>
  <c r="H119" i="1"/>
  <c r="R119" i="1" s="1"/>
  <c r="O30" i="1"/>
  <c r="H30" i="1"/>
  <c r="R30" i="1" s="1"/>
  <c r="H58" i="1"/>
  <c r="R58" i="1" s="1"/>
  <c r="T58" i="1" s="1"/>
  <c r="N94" i="1"/>
  <c r="S94" i="1" s="1"/>
  <c r="T94" i="1" s="1"/>
  <c r="P94" i="1"/>
  <c r="Q94" i="1" s="1"/>
  <c r="N53" i="1"/>
  <c r="S53" i="1" s="1"/>
  <c r="T53" i="1" s="1"/>
  <c r="P53" i="1"/>
  <c r="Q53" i="1" s="1"/>
  <c r="N32" i="1"/>
  <c r="S32" i="1" s="1"/>
  <c r="T32" i="1" s="1"/>
  <c r="P32" i="1"/>
  <c r="Q32" i="1" s="1"/>
  <c r="N126" i="1"/>
  <c r="S126" i="1" s="1"/>
  <c r="T126" i="1" s="1"/>
  <c r="P126" i="1"/>
  <c r="Q126" i="1" s="1"/>
  <c r="N65" i="1"/>
  <c r="S65" i="1" s="1"/>
  <c r="T65" i="1" s="1"/>
  <c r="P65" i="1"/>
  <c r="Q65" i="1" s="1"/>
  <c r="N140" i="1"/>
  <c r="S140" i="1" s="1"/>
  <c r="T140" i="1" s="1"/>
  <c r="P140" i="1"/>
  <c r="Q140" i="1" s="1"/>
  <c r="N26" i="1"/>
  <c r="S26" i="1" s="1"/>
  <c r="P26" i="1"/>
  <c r="Q26" i="1" s="1"/>
  <c r="N40" i="1"/>
  <c r="S40" i="1" s="1"/>
  <c r="T40" i="1" s="1"/>
  <c r="P40" i="1"/>
  <c r="Q40" i="1" s="1"/>
  <c r="N87" i="1"/>
  <c r="S87" i="1" s="1"/>
  <c r="P87" i="1"/>
  <c r="N106" i="1"/>
  <c r="S106" i="1" s="1"/>
  <c r="P106" i="1"/>
  <c r="N71" i="1"/>
  <c r="S71" i="1" s="1"/>
  <c r="T71" i="1" s="1"/>
  <c r="P71" i="1"/>
  <c r="Q71" i="1" s="1"/>
  <c r="N36" i="1"/>
  <c r="S36" i="1" s="1"/>
  <c r="T36" i="1" s="1"/>
  <c r="P36" i="1"/>
  <c r="Q36" i="1" s="1"/>
  <c r="N51" i="1"/>
  <c r="S51" i="1" s="1"/>
  <c r="T51" i="1" s="1"/>
  <c r="P51" i="1"/>
  <c r="Q51" i="1" s="1"/>
  <c r="N103" i="1"/>
  <c r="S103" i="1" s="1"/>
  <c r="T103" i="1" s="1"/>
  <c r="P103" i="1"/>
  <c r="Q103" i="1" s="1"/>
  <c r="N72" i="1"/>
  <c r="S72" i="1" s="1"/>
  <c r="T72" i="1" s="1"/>
  <c r="P72" i="1"/>
  <c r="Q72" i="1" s="1"/>
  <c r="N142" i="1"/>
  <c r="S142" i="1" s="1"/>
  <c r="T142" i="1" s="1"/>
  <c r="P142" i="1"/>
  <c r="Q142" i="1" s="1"/>
  <c r="I144" i="1"/>
  <c r="L10" i="1"/>
  <c r="N111" i="1"/>
  <c r="S111" i="1" s="1"/>
  <c r="T111" i="1" s="1"/>
  <c r="P111" i="1"/>
  <c r="Q111" i="1" s="1"/>
  <c r="N82" i="1"/>
  <c r="S82" i="1" s="1"/>
  <c r="T82" i="1" s="1"/>
  <c r="P82" i="1"/>
  <c r="Q82" i="1" s="1"/>
  <c r="N64" i="1"/>
  <c r="S64" i="1" s="1"/>
  <c r="T64" i="1" s="1"/>
  <c r="P64" i="1"/>
  <c r="Q64" i="1" s="1"/>
  <c r="N125" i="1"/>
  <c r="S125" i="1" s="1"/>
  <c r="T125" i="1" s="1"/>
  <c r="P125" i="1"/>
  <c r="Q125" i="1" s="1"/>
  <c r="N44" i="1"/>
  <c r="S44" i="1" s="1"/>
  <c r="T44" i="1" s="1"/>
  <c r="P44" i="1"/>
  <c r="Q44" i="1" s="1"/>
  <c r="N90" i="1"/>
  <c r="S90" i="1" s="1"/>
  <c r="T90" i="1" s="1"/>
  <c r="P90" i="1"/>
  <c r="Q90" i="1" s="1"/>
  <c r="N120" i="1"/>
  <c r="S120" i="1" s="1"/>
  <c r="T120" i="1" s="1"/>
  <c r="P120" i="1"/>
  <c r="Q120" i="1" s="1"/>
  <c r="N105" i="1"/>
  <c r="S105" i="1" s="1"/>
  <c r="T105" i="1" s="1"/>
  <c r="P105" i="1"/>
  <c r="Q105" i="1" s="1"/>
  <c r="N88" i="1"/>
  <c r="S88" i="1" s="1"/>
  <c r="T88" i="1" s="1"/>
  <c r="P88" i="1"/>
  <c r="Q88" i="1" s="1"/>
  <c r="N96" i="1"/>
  <c r="S96" i="1" s="1"/>
  <c r="T96" i="1" s="1"/>
  <c r="P96" i="1"/>
  <c r="Q96" i="1" s="1"/>
  <c r="N30" i="1"/>
  <c r="S30" i="1" s="1"/>
  <c r="P30" i="1"/>
  <c r="N24" i="1"/>
  <c r="S24" i="1" s="1"/>
  <c r="T24" i="1" s="1"/>
  <c r="P24" i="1"/>
  <c r="Q24" i="1" s="1"/>
  <c r="N19" i="1"/>
  <c r="S19" i="1" s="1"/>
  <c r="P19" i="1"/>
  <c r="Q19" i="1" s="1"/>
  <c r="N85" i="1"/>
  <c r="S85" i="1" s="1"/>
  <c r="T85" i="1" s="1"/>
  <c r="P85" i="1"/>
  <c r="Q85" i="1" s="1"/>
  <c r="N42" i="1"/>
  <c r="S42" i="1" s="1"/>
  <c r="T42" i="1" s="1"/>
  <c r="P42" i="1"/>
  <c r="Q42" i="1" s="1"/>
  <c r="N130" i="1"/>
  <c r="S130" i="1" s="1"/>
  <c r="T130" i="1" s="1"/>
  <c r="P130" i="1"/>
  <c r="Q130" i="1" s="1"/>
  <c r="N29" i="1"/>
  <c r="S29" i="1" s="1"/>
  <c r="T29" i="1" s="1"/>
  <c r="P29" i="1"/>
  <c r="Q29" i="1" s="1"/>
  <c r="N48" i="1"/>
  <c r="S48" i="1" s="1"/>
  <c r="T48" i="1" s="1"/>
  <c r="P48" i="1"/>
  <c r="Q48" i="1" s="1"/>
  <c r="N68" i="1"/>
  <c r="S68" i="1" s="1"/>
  <c r="P68" i="1"/>
  <c r="N92" i="1"/>
  <c r="S92" i="1" s="1"/>
  <c r="T92" i="1" s="1"/>
  <c r="P92" i="1"/>
  <c r="Q92" i="1" s="1"/>
  <c r="N114" i="1"/>
  <c r="S114" i="1" s="1"/>
  <c r="T114" i="1" s="1"/>
  <c r="P114" i="1"/>
  <c r="Q114" i="1" s="1"/>
  <c r="N108" i="1"/>
  <c r="S108" i="1" s="1"/>
  <c r="T108" i="1" s="1"/>
  <c r="P108" i="1"/>
  <c r="Q108" i="1" s="1"/>
  <c r="N123" i="1"/>
  <c r="S123" i="1" s="1"/>
  <c r="T123" i="1" s="1"/>
  <c r="P123" i="1"/>
  <c r="Q123" i="1" s="1"/>
  <c r="N25" i="1"/>
  <c r="S25" i="1" s="1"/>
  <c r="T25" i="1" s="1"/>
  <c r="P25" i="1"/>
  <c r="Q25" i="1" s="1"/>
  <c r="N41" i="1"/>
  <c r="S41" i="1" s="1"/>
  <c r="T41" i="1" s="1"/>
  <c r="P41" i="1"/>
  <c r="Q41" i="1" s="1"/>
  <c r="N39" i="1"/>
  <c r="S39" i="1" s="1"/>
  <c r="T39" i="1" s="1"/>
  <c r="P39" i="1"/>
  <c r="Q39" i="1" s="1"/>
  <c r="N49" i="1"/>
  <c r="S49" i="1" s="1"/>
  <c r="T49" i="1" s="1"/>
  <c r="P49" i="1"/>
  <c r="Q49" i="1" s="1"/>
  <c r="N117" i="1"/>
  <c r="S117" i="1" s="1"/>
  <c r="T117" i="1" s="1"/>
  <c r="P117" i="1"/>
  <c r="Q117" i="1" s="1"/>
  <c r="N13" i="1"/>
  <c r="S13" i="1" s="1"/>
  <c r="P13" i="1"/>
  <c r="Q13" i="1" s="1"/>
  <c r="N75" i="1"/>
  <c r="S75" i="1" s="1"/>
  <c r="P75" i="1"/>
  <c r="N133" i="1"/>
  <c r="S133" i="1" s="1"/>
  <c r="P133" i="1"/>
  <c r="Q133" i="1" s="1"/>
  <c r="N69" i="1"/>
  <c r="S69" i="1" s="1"/>
  <c r="T69" i="1" s="1"/>
  <c r="P69" i="1"/>
  <c r="Q69" i="1" s="1"/>
  <c r="N112" i="1"/>
  <c r="S112" i="1" s="1"/>
  <c r="T112" i="1" s="1"/>
  <c r="P112" i="1"/>
  <c r="Q112" i="1" s="1"/>
  <c r="N33" i="1"/>
  <c r="S33" i="1" s="1"/>
  <c r="T33" i="1" s="1"/>
  <c r="P33" i="1"/>
  <c r="Q33" i="1" s="1"/>
  <c r="N139" i="1"/>
  <c r="S139" i="1" s="1"/>
  <c r="P139" i="1"/>
  <c r="N101" i="1"/>
  <c r="S101" i="1" s="1"/>
  <c r="T101" i="1" s="1"/>
  <c r="P101" i="1"/>
  <c r="Q101" i="1" s="1"/>
  <c r="N118" i="1"/>
  <c r="S118" i="1" s="1"/>
  <c r="T118" i="1" s="1"/>
  <c r="P118" i="1"/>
  <c r="Q118" i="1" s="1"/>
  <c r="N14" i="1"/>
  <c r="S14" i="1" s="1"/>
  <c r="T14" i="1" s="1"/>
  <c r="P14" i="1"/>
  <c r="Q14" i="1" s="1"/>
  <c r="N31" i="1"/>
  <c r="S31" i="1" s="1"/>
  <c r="T31" i="1" s="1"/>
  <c r="P31" i="1"/>
  <c r="Q31" i="1" s="1"/>
  <c r="N76" i="1"/>
  <c r="S76" i="1" s="1"/>
  <c r="T76" i="1" s="1"/>
  <c r="P76" i="1"/>
  <c r="Q76" i="1" s="1"/>
  <c r="N99" i="1"/>
  <c r="S99" i="1" s="1"/>
  <c r="P99" i="1"/>
  <c r="N128" i="1"/>
  <c r="S128" i="1" s="1"/>
  <c r="T128" i="1" s="1"/>
  <c r="P128" i="1"/>
  <c r="Q128" i="1" s="1"/>
  <c r="N136" i="1"/>
  <c r="S136" i="1" s="1"/>
  <c r="T136" i="1" s="1"/>
  <c r="P136" i="1"/>
  <c r="Q136" i="1" s="1"/>
  <c r="N143" i="1"/>
  <c r="S143" i="1" s="1"/>
  <c r="T143" i="1" s="1"/>
  <c r="P143" i="1"/>
  <c r="Q143" i="1" s="1"/>
  <c r="N119" i="1"/>
  <c r="S119" i="1" s="1"/>
  <c r="P119" i="1"/>
  <c r="Q119" i="1" s="1"/>
  <c r="N78" i="1"/>
  <c r="S78" i="1" s="1"/>
  <c r="T78" i="1" s="1"/>
  <c r="P78" i="1"/>
  <c r="Q78" i="1" s="1"/>
  <c r="N86" i="1"/>
  <c r="S86" i="1" s="1"/>
  <c r="T86" i="1" s="1"/>
  <c r="P86" i="1"/>
  <c r="Q86" i="1" s="1"/>
  <c r="N116" i="1"/>
  <c r="S116" i="1" s="1"/>
  <c r="T116" i="1" s="1"/>
  <c r="P116" i="1"/>
  <c r="Q116" i="1" s="1"/>
  <c r="N80" i="1"/>
  <c r="S80" i="1" s="1"/>
  <c r="T80" i="1" s="1"/>
  <c r="P80" i="1"/>
  <c r="Q80" i="1" s="1"/>
  <c r="N135" i="1"/>
  <c r="S135" i="1" s="1"/>
  <c r="T135" i="1" s="1"/>
  <c r="P135" i="1"/>
  <c r="Q135" i="1" s="1"/>
  <c r="N37" i="1"/>
  <c r="S37" i="1" s="1"/>
  <c r="T37" i="1" s="1"/>
  <c r="P37" i="1"/>
  <c r="Q37" i="1" s="1"/>
  <c r="N109" i="1"/>
  <c r="S109" i="1" s="1"/>
  <c r="P109" i="1"/>
  <c r="Q109" i="1" s="1"/>
  <c r="N15" i="1"/>
  <c r="S15" i="1" s="1"/>
  <c r="T15" i="1" s="1"/>
  <c r="P15" i="1"/>
  <c r="Q15" i="1" s="1"/>
  <c r="N34" i="1"/>
  <c r="S34" i="1" s="1"/>
  <c r="T34" i="1" s="1"/>
  <c r="P34" i="1"/>
  <c r="Q34" i="1" s="1"/>
  <c r="N56" i="1"/>
  <c r="S56" i="1" s="1"/>
  <c r="T56" i="1" s="1"/>
  <c r="P56" i="1"/>
  <c r="Q56" i="1" s="1"/>
  <c r="N100" i="1"/>
  <c r="S100" i="1" s="1"/>
  <c r="T100" i="1" s="1"/>
  <c r="P100" i="1"/>
  <c r="Q100" i="1" s="1"/>
  <c r="N134" i="1"/>
  <c r="S134" i="1" s="1"/>
  <c r="T134" i="1" s="1"/>
  <c r="P134" i="1"/>
  <c r="Q134" i="1" s="1"/>
  <c r="N121" i="1"/>
  <c r="S121" i="1" s="1"/>
  <c r="T121" i="1" s="1"/>
  <c r="P121" i="1"/>
  <c r="Q121" i="1" s="1"/>
  <c r="N74" i="1"/>
  <c r="S74" i="1" s="1"/>
  <c r="T74" i="1" s="1"/>
  <c r="P74" i="1"/>
  <c r="Q74" i="1" s="1"/>
  <c r="N21" i="1"/>
  <c r="S21" i="1" s="1"/>
  <c r="T21" i="1" s="1"/>
  <c r="P21" i="1"/>
  <c r="Q21" i="1" s="1"/>
  <c r="N46" i="1"/>
  <c r="S46" i="1" s="1"/>
  <c r="T46" i="1" s="1"/>
  <c r="P46" i="1"/>
  <c r="Q46" i="1" s="1"/>
  <c r="N124" i="1"/>
  <c r="S124" i="1" s="1"/>
  <c r="T124" i="1" s="1"/>
  <c r="P124" i="1"/>
  <c r="Q124" i="1" s="1"/>
  <c r="N47" i="1"/>
  <c r="S47" i="1" s="1"/>
  <c r="T47" i="1" s="1"/>
  <c r="P47" i="1"/>
  <c r="Q47" i="1" s="1"/>
  <c r="N113" i="1"/>
  <c r="S113" i="1" s="1"/>
  <c r="P113" i="1"/>
  <c r="Q113" i="1" s="1"/>
  <c r="N18" i="1"/>
  <c r="S18" i="1" s="1"/>
  <c r="T18" i="1" s="1"/>
  <c r="P18" i="1"/>
  <c r="Q18" i="1" s="1"/>
  <c r="N35" i="1"/>
  <c r="S35" i="1" s="1"/>
  <c r="T35" i="1" s="1"/>
  <c r="P35" i="1"/>
  <c r="Q35" i="1" s="1"/>
  <c r="N59" i="1"/>
  <c r="S59" i="1" s="1"/>
  <c r="T59" i="1" s="1"/>
  <c r="P59" i="1"/>
  <c r="Q59" i="1" s="1"/>
  <c r="T139" i="1" l="1"/>
  <c r="T119" i="1"/>
  <c r="T106" i="1"/>
  <c r="T99" i="1"/>
  <c r="T13" i="1"/>
  <c r="T109" i="1"/>
  <c r="Q139" i="1"/>
  <c r="Q68" i="1"/>
  <c r="Q30" i="1"/>
  <c r="T133" i="1"/>
  <c r="Q75" i="1"/>
  <c r="Q87" i="1"/>
  <c r="H144" i="1"/>
  <c r="T113" i="1"/>
  <c r="Q99" i="1"/>
  <c r="T75" i="1"/>
  <c r="T68" i="1"/>
  <c r="T19" i="1"/>
  <c r="T30" i="1"/>
  <c r="Q106" i="1"/>
  <c r="T87" i="1"/>
  <c r="T26" i="1"/>
  <c r="O144" i="1"/>
  <c r="N10" i="1"/>
  <c r="S10" i="1" s="1"/>
  <c r="T10" i="1" s="1"/>
  <c r="L144" i="1"/>
  <c r="P10" i="1"/>
  <c r="N144" i="1" l="1"/>
  <c r="R144" i="1"/>
  <c r="P144" i="1"/>
  <c r="Q10" i="1"/>
  <c r="Q144" i="1" l="1"/>
  <c r="S144" i="1"/>
  <c r="T144" i="1" l="1"/>
</calcChain>
</file>

<file path=xl/sharedStrings.xml><?xml version="1.0" encoding="utf-8"?>
<sst xmlns="http://schemas.openxmlformats.org/spreadsheetml/2006/main" count="224" uniqueCount="160">
  <si>
    <t>Virginia Department of Education</t>
  </si>
  <si>
    <t>School Division</t>
  </si>
  <si>
    <t>COUNTIES</t>
  </si>
  <si>
    <t>Bedford</t>
  </si>
  <si>
    <t>Greensville</t>
  </si>
  <si>
    <t>CITIES</t>
  </si>
  <si>
    <t>Williamsburg</t>
  </si>
  <si>
    <t>TOWNS</t>
  </si>
  <si>
    <t>Total</t>
  </si>
  <si>
    <t>Accomack</t>
  </si>
  <si>
    <t>Albemarle</t>
  </si>
  <si>
    <t>Alleghany</t>
  </si>
  <si>
    <t>Amelia</t>
  </si>
  <si>
    <t>Amherst</t>
  </si>
  <si>
    <t>Appomattox</t>
  </si>
  <si>
    <t>Arlington</t>
  </si>
  <si>
    <t>Augusta</t>
  </si>
  <si>
    <t>Bath</t>
  </si>
  <si>
    <t>Bland</t>
  </si>
  <si>
    <t>Botetourt</t>
  </si>
  <si>
    <t>Brunswick</t>
  </si>
  <si>
    <t>Buchanan</t>
  </si>
  <si>
    <t>Buckingham</t>
  </si>
  <si>
    <t>Campbell</t>
  </si>
  <si>
    <t>Caroline</t>
  </si>
  <si>
    <t>Carroll</t>
  </si>
  <si>
    <t>Charles City</t>
  </si>
  <si>
    <t>Charlotte</t>
  </si>
  <si>
    <t>Chesterfield</t>
  </si>
  <si>
    <t>Clarke</t>
  </si>
  <si>
    <t>Craig</t>
  </si>
  <si>
    <t>Culpeper</t>
  </si>
  <si>
    <t>Cumberland</t>
  </si>
  <si>
    <t>Dickenson</t>
  </si>
  <si>
    <t>Dinwiddie</t>
  </si>
  <si>
    <t>Essex</t>
  </si>
  <si>
    <t>Fairfax</t>
  </si>
  <si>
    <t>Fauquier</t>
  </si>
  <si>
    <t>Floyd</t>
  </si>
  <si>
    <t>Fluvanna</t>
  </si>
  <si>
    <t>Franklin</t>
  </si>
  <si>
    <t>Frederick</t>
  </si>
  <si>
    <t>Giles</t>
  </si>
  <si>
    <t>Gloucester</t>
  </si>
  <si>
    <t>Goochland</t>
  </si>
  <si>
    <t>Grayson</t>
  </si>
  <si>
    <t>Greene</t>
  </si>
  <si>
    <t>Halifax</t>
  </si>
  <si>
    <t>Hanover</t>
  </si>
  <si>
    <t>Henrico</t>
  </si>
  <si>
    <t>Henry</t>
  </si>
  <si>
    <t>Highland</t>
  </si>
  <si>
    <t>Isle Of Wight</t>
  </si>
  <si>
    <t>King George</t>
  </si>
  <si>
    <t>King &amp; Queen</t>
  </si>
  <si>
    <t>King William</t>
  </si>
  <si>
    <t>Lancaster</t>
  </si>
  <si>
    <t>Lee</t>
  </si>
  <si>
    <t>Loudoun</t>
  </si>
  <si>
    <t>Louisa</t>
  </si>
  <si>
    <t>Lunenburg</t>
  </si>
  <si>
    <t>Madison</t>
  </si>
  <si>
    <t>Mathews</t>
  </si>
  <si>
    <t>Mecklenburg</t>
  </si>
  <si>
    <t>Middlesex</t>
  </si>
  <si>
    <t>Montgomery</t>
  </si>
  <si>
    <t>Nelson</t>
  </si>
  <si>
    <t>New Kent</t>
  </si>
  <si>
    <t>Northampton</t>
  </si>
  <si>
    <t>Northumberland</t>
  </si>
  <si>
    <t>Nottoway</t>
  </si>
  <si>
    <t>Orange</t>
  </si>
  <si>
    <t>Page</t>
  </si>
  <si>
    <t>Patrick</t>
  </si>
  <si>
    <t>Pittsylvania</t>
  </si>
  <si>
    <t>Powhatan</t>
  </si>
  <si>
    <t>Prince Edward</t>
  </si>
  <si>
    <t>Prince George</t>
  </si>
  <si>
    <t>Prince William</t>
  </si>
  <si>
    <t>Pulaski</t>
  </si>
  <si>
    <t>Rappahannock</t>
  </si>
  <si>
    <t>Richmond</t>
  </si>
  <si>
    <t>Roanoke</t>
  </si>
  <si>
    <t>Rockbridge</t>
  </si>
  <si>
    <t>Rockingham</t>
  </si>
  <si>
    <t>Russell</t>
  </si>
  <si>
    <t>Scott</t>
  </si>
  <si>
    <t>Shenandoah</t>
  </si>
  <si>
    <t>Smyth</t>
  </si>
  <si>
    <t>Southampton</t>
  </si>
  <si>
    <t>Spotsylvania</t>
  </si>
  <si>
    <t>Stafford</t>
  </si>
  <si>
    <t>Surry</t>
  </si>
  <si>
    <t>Sussex</t>
  </si>
  <si>
    <t>Tazewell</t>
  </si>
  <si>
    <t>Warren</t>
  </si>
  <si>
    <t>Washington</t>
  </si>
  <si>
    <t>Westmoreland</t>
  </si>
  <si>
    <t>Wise</t>
  </si>
  <si>
    <t>Wythe</t>
  </si>
  <si>
    <t>York</t>
  </si>
  <si>
    <t>Alexandria</t>
  </si>
  <si>
    <t>Bristol</t>
  </si>
  <si>
    <t>Buena Vista</t>
  </si>
  <si>
    <t>Charlottesville</t>
  </si>
  <si>
    <t>Colonial Heights</t>
  </si>
  <si>
    <t>Covington</t>
  </si>
  <si>
    <t>Danville</t>
  </si>
  <si>
    <t>Falls Church</t>
  </si>
  <si>
    <t>Fredericksburg</t>
  </si>
  <si>
    <t>Galax</t>
  </si>
  <si>
    <t>Hampton</t>
  </si>
  <si>
    <t>Harrisonburg</t>
  </si>
  <si>
    <t>Hopewell</t>
  </si>
  <si>
    <t>Lynchburg</t>
  </si>
  <si>
    <t>Martinsville</t>
  </si>
  <si>
    <t>Newport News</t>
  </si>
  <si>
    <t>Norfolk</t>
  </si>
  <si>
    <t>Norton</t>
  </si>
  <si>
    <t>Petersburg</t>
  </si>
  <si>
    <t>Portsmouth</t>
  </si>
  <si>
    <t>Radford</t>
  </si>
  <si>
    <t>Staunton</t>
  </si>
  <si>
    <t>Suffolk</t>
  </si>
  <si>
    <t>Virginia Beach</t>
  </si>
  <si>
    <t>Waynesboro</t>
  </si>
  <si>
    <t>Winchester</t>
  </si>
  <si>
    <t>Chesapeake</t>
  </si>
  <si>
    <t>Lexington</t>
  </si>
  <si>
    <t>Salem</t>
  </si>
  <si>
    <t>Poquoson</t>
  </si>
  <si>
    <t>Manassas</t>
  </si>
  <si>
    <t>Manassas Park</t>
  </si>
  <si>
    <t>Colonial Beach</t>
  </si>
  <si>
    <t>West Point</t>
  </si>
  <si>
    <t>Federal ESEA Maintenance of Effort</t>
  </si>
  <si>
    <t>State and Local Per Pupil Expenditures</t>
  </si>
  <si>
    <t>Community Services Expenditures
(Annual School Report Function 65300, all Objects Except 8200)</t>
  </si>
  <si>
    <t>Total State and Local Expenditures (excludes community services and Pre-K expenditures)</t>
  </si>
  <si>
    <t>No Data</t>
  </si>
  <si>
    <t>End of Worksheet</t>
  </si>
  <si>
    <r>
      <t xml:space="preserve">FINAL Federal Maintenance of Effort - Excluding Community Services and Pre-kindergarten </t>
    </r>
    <r>
      <rPr>
        <b/>
        <vertAlign val="superscript"/>
        <sz val="12"/>
        <rFont val="Times New Roman"/>
        <family val="1"/>
      </rPr>
      <t>1</t>
    </r>
  </si>
  <si>
    <r>
      <t>Total State and Local Operational Expenditures (</t>
    </r>
    <r>
      <rPr>
        <b/>
        <u/>
        <sz val="12"/>
        <color theme="1"/>
        <rFont val="Times New Roman"/>
        <family val="1"/>
      </rPr>
      <t xml:space="preserve">including </t>
    </r>
    <r>
      <rPr>
        <b/>
        <sz val="12"/>
        <rFont val="Times New Roman"/>
        <family val="1"/>
      </rPr>
      <t xml:space="preserve">Pre-K) </t>
    </r>
    <r>
      <rPr>
        <b/>
        <vertAlign val="superscript"/>
        <sz val="12"/>
        <rFont val="Times New Roman"/>
        <family val="1"/>
      </rPr>
      <t>3, 4</t>
    </r>
  </si>
  <si>
    <r>
      <t xml:space="preserve">Pre-K Expenditures
(Program 8) from State and Local Sources </t>
    </r>
    <r>
      <rPr>
        <b/>
        <vertAlign val="superscript"/>
        <sz val="12"/>
        <rFont val="Times New Roman"/>
        <family val="1"/>
      </rPr>
      <t>4</t>
    </r>
  </si>
  <si>
    <r>
      <t xml:space="preserve">End-of-Year Average Daily Membership, excluding Pre-K </t>
    </r>
    <r>
      <rPr>
        <b/>
        <vertAlign val="superscript"/>
        <sz val="12"/>
        <rFont val="Times New Roman"/>
        <family val="1"/>
      </rPr>
      <t>2</t>
    </r>
  </si>
  <si>
    <r>
      <t>Total State and Local Operational Expenditures (</t>
    </r>
    <r>
      <rPr>
        <b/>
        <u/>
        <sz val="12"/>
        <color theme="1"/>
        <rFont val="Times New Roman"/>
        <family val="1"/>
      </rPr>
      <t>including</t>
    </r>
    <r>
      <rPr>
        <b/>
        <sz val="12"/>
        <rFont val="Times New Roman"/>
        <family val="1"/>
      </rPr>
      <t xml:space="preserve"> Pre-K) </t>
    </r>
    <r>
      <rPr>
        <b/>
        <vertAlign val="superscript"/>
        <sz val="12"/>
        <rFont val="Times New Roman"/>
        <family val="1"/>
      </rPr>
      <t>3, 4</t>
    </r>
  </si>
  <si>
    <r>
      <t xml:space="preserve">Total State and Local </t>
    </r>
    <r>
      <rPr>
        <b/>
        <u/>
        <sz val="12"/>
        <color theme="1"/>
        <rFont val="Times New Roman"/>
        <family val="1"/>
      </rPr>
      <t>Expenditures</t>
    </r>
    <r>
      <rPr>
        <b/>
        <sz val="12"/>
        <color theme="1"/>
        <rFont val="Times New Roman"/>
        <family val="1"/>
      </rPr>
      <t xml:space="preserve">
(excludes community services and Pre-kindergarten expenditures)</t>
    </r>
  </si>
  <si>
    <r>
      <t xml:space="preserve">State and Local </t>
    </r>
    <r>
      <rPr>
        <b/>
        <u/>
        <sz val="12"/>
        <color theme="1"/>
        <rFont val="Times New Roman"/>
        <family val="1"/>
      </rPr>
      <t>Per Pupil Expenditures</t>
    </r>
    <r>
      <rPr>
        <b/>
        <sz val="12"/>
        <color theme="1"/>
        <rFont val="Times New Roman"/>
        <family val="1"/>
      </rPr>
      <t xml:space="preserve">
(excludes community services and Pre-kindergarten expenditures)</t>
    </r>
  </si>
  <si>
    <r>
      <t>1</t>
    </r>
    <r>
      <rPr>
        <sz val="12"/>
        <rFont val="Times New Roman"/>
        <family val="1"/>
      </rPr>
      <t xml:space="preserve">  Divisions must expend at least 90% of the preceding year’s effort from local and state expenditures, including sales tax, either on a total expenditure basis or per pupil expenditure basis.</t>
    </r>
  </si>
  <si>
    <r>
      <t>3</t>
    </r>
    <r>
      <rPr>
        <sz val="12"/>
        <rFont val="Times New Roman"/>
        <family val="1"/>
      </rPr>
      <t xml:space="preserve">  Operational expenditures include regular day school, school food services, summer school, adult education, and other education, but does not include non-regular day school programs, non-local education agency (LEA) programs, debt service, or capital outlay additions.  Non-LEA programs include expenditures made by a school division for state-operated education programs (in hospitals, clinics, and detention homes) that are located within the school division and reimbursed with state funds.  Expenditures exclude tuition payments (revenue source code 1901010) received from other school divisions.</t>
    </r>
  </si>
  <si>
    <t>This sheet contains a table with 132 school divisions, totals, and explanations for footnotes where appropriate.</t>
  </si>
  <si>
    <r>
      <t>2</t>
    </r>
    <r>
      <rPr>
        <sz val="12"/>
        <rFont val="Times New Roman"/>
        <family val="1"/>
      </rPr>
      <t xml:space="preserve">  The End-of-Year Average Daily Membership (ADM) calculated at the end of the school year includes the ADM of pupils served in the school division and the ADM of resident pupils for whom tuition is paid to another school division, regional special education program, or private school.  Membership excludes Head Start, pre-kindergarten, junior kindergarten students, and students for whom the division receives tuition payments from another division or entity (i.e., out-of-state school division, Comprehensive Services Act, Interstate Compact Agreement).</t>
    </r>
  </si>
  <si>
    <t>FY 2021 Calculation</t>
  </si>
  <si>
    <t>FY 2021</t>
  </si>
  <si>
    <r>
      <t xml:space="preserve">Fiscal Year 2022 Calculation Toward Meeting the 90 Percent Effort Requirement, Pursuant to Sections 1120 (a) and 9521 of the Elementary and Secondary Education Act (ESEA) </t>
    </r>
    <r>
      <rPr>
        <b/>
        <vertAlign val="superscript"/>
        <sz val="12"/>
        <rFont val="Times New Roman"/>
        <family val="1"/>
      </rPr>
      <t>1</t>
    </r>
  </si>
  <si>
    <r>
      <t xml:space="preserve">Fiscal Year 2022 vs Fiscal Year 2021 Operational Expenditures from Local and State Sources </t>
    </r>
    <r>
      <rPr>
        <b/>
        <vertAlign val="superscript"/>
        <sz val="12"/>
        <rFont val="Times New Roman"/>
        <family val="1"/>
      </rPr>
      <t>3, 4</t>
    </r>
    <r>
      <rPr>
        <b/>
        <sz val="12"/>
        <rFont val="Times New Roman"/>
        <family val="1"/>
      </rPr>
      <t xml:space="preserve"> as Shown in Table 15 of the Superintendent's Annual Report (Excluding Pre-Kindergarten and Community Service Expenditures)</t>
    </r>
  </si>
  <si>
    <t>FY 2022 Calculation</t>
  </si>
  <si>
    <t>FY 2022</t>
  </si>
  <si>
    <t>FY 2022 as a percentage of FY 2021</t>
  </si>
  <si>
    <r>
      <rPr>
        <vertAlign val="superscript"/>
        <sz val="12"/>
        <rFont val="Times New Roman"/>
        <family val="1"/>
      </rPr>
      <t>4</t>
    </r>
    <r>
      <rPr>
        <sz val="12"/>
        <rFont val="Times New Roman"/>
        <family val="1"/>
      </rPr>
      <t xml:space="preserve">  For both FY 2021 and FY 2022, operational expenditures include pre-kindergarten and Community Services expenditures; however, for purposes of the FY 2021 to FY 2022 Maintenance of Effort comparisons, pre-kindergarten and Community Services expenditures are deducted.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</si>
</sst>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_(&quot;$&quot;* \(#,##0.00\);_(&quot;$&quot;* &quot;-&quot;??_);_(@_)"/>
    <numFmt numFmtId="43" formatCode="_(* #,##0.00_);_(* \(#,##0.00\);_(* &quot;-&quot;??_);_(@_)"/>
    <numFmt numFmtId="164" formatCode="000"/>
    <numFmt numFmtId="165" formatCode="_(* #,##0_);_(* \(#,##0\);_(* &quot;-&quot;??_);_(@_)"/>
    <numFmt numFmtId="166" formatCode="0.0%"/>
    <numFmt numFmtId="167" formatCode="_(* #,##0.000_);_(* \(#,##0.000\);_(* &quot;-&quot;?_);_(@_)"/>
    <numFmt numFmtId="168" formatCode="_(* #,##0.0000_);_(* \(#,##0.0000\);_(* &quot;-&quot;?_);_(@_)"/>
  </numFmts>
  <fonts count="51"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indexed="8"/>
      <name val="Calibri"/>
      <family val="2"/>
    </font>
    <font>
      <sz val="10"/>
      <color indexed="9"/>
      <name val="Calibri"/>
      <family val="2"/>
    </font>
    <font>
      <sz val="10"/>
      <color indexed="20"/>
      <name val="Calibri"/>
      <family val="2"/>
    </font>
    <font>
      <b/>
      <sz val="10"/>
      <color indexed="52"/>
      <name val="Calibri"/>
      <family val="2"/>
    </font>
    <font>
      <b/>
      <sz val="10"/>
      <color indexed="9"/>
      <name val="Calibri"/>
      <family val="2"/>
    </font>
    <font>
      <sz val="10"/>
      <name val="Arial"/>
      <family val="2"/>
    </font>
    <font>
      <i/>
      <sz val="10"/>
      <color indexed="23"/>
      <name val="Calibri"/>
      <family val="2"/>
    </font>
    <font>
      <sz val="10"/>
      <color indexed="17"/>
      <name val="Calibri"/>
      <family val="2"/>
    </font>
    <font>
      <b/>
      <sz val="15"/>
      <color indexed="18"/>
      <name val="Calibri"/>
      <family val="2"/>
    </font>
    <font>
      <b/>
      <sz val="13"/>
      <color indexed="18"/>
      <name val="Calibri"/>
      <family val="2"/>
    </font>
    <font>
      <b/>
      <sz val="11"/>
      <color indexed="18"/>
      <name val="Calibri"/>
      <family val="2"/>
    </font>
    <font>
      <sz val="10"/>
      <color indexed="62"/>
      <name val="Calibri"/>
      <family val="2"/>
    </font>
    <font>
      <sz val="10"/>
      <color indexed="52"/>
      <name val="Calibri"/>
      <family val="2"/>
    </font>
    <font>
      <sz val="10"/>
      <color indexed="60"/>
      <name val="Calibri"/>
      <family val="2"/>
    </font>
    <font>
      <b/>
      <sz val="10"/>
      <color indexed="63"/>
      <name val="Calibri"/>
      <family val="2"/>
    </font>
    <font>
      <b/>
      <sz val="18"/>
      <color indexed="18"/>
      <name val="Cambria"/>
      <family val="2"/>
    </font>
    <font>
      <b/>
      <sz val="10"/>
      <color indexed="8"/>
      <name val="Calibri"/>
      <family val="2"/>
    </font>
    <font>
      <sz val="10"/>
      <color indexed="10"/>
      <name val="Calibri"/>
      <family val="2"/>
    </font>
    <font>
      <sz val="10"/>
      <name val="Arial"/>
      <family val="2"/>
    </font>
    <font>
      <sz val="9"/>
      <name val="Arial"/>
      <family val="2"/>
    </font>
    <font>
      <sz val="10"/>
      <color indexed="8"/>
      <name val="Arial"/>
      <family val="2"/>
    </font>
    <font>
      <sz val="12"/>
      <name val="Arial"/>
      <family val="2"/>
    </font>
    <font>
      <b/>
      <sz val="15"/>
      <color theme="3"/>
      <name val="Calibri"/>
      <family val="2"/>
      <scheme val="minor"/>
    </font>
    <font>
      <b/>
      <sz val="13"/>
      <color theme="3"/>
      <name val="Calibri"/>
      <family val="2"/>
      <scheme val="minor"/>
    </font>
    <font>
      <b/>
      <sz val="11"/>
      <color theme="3"/>
      <name val="Calibri"/>
      <family val="2"/>
      <scheme val="minor"/>
    </font>
    <font>
      <b/>
      <sz val="18"/>
      <color theme="3"/>
      <name val="Cambria"/>
      <family val="2"/>
      <scheme val="maj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2"/>
      <name val="Times New Roman"/>
      <family val="1"/>
    </font>
    <font>
      <b/>
      <vertAlign val="superscript"/>
      <sz val="12"/>
      <name val="Times New Roman"/>
      <family val="1"/>
    </font>
    <font>
      <sz val="12"/>
      <name val="Times New Roman"/>
      <family val="1"/>
    </font>
    <font>
      <b/>
      <u/>
      <sz val="12"/>
      <color theme="1"/>
      <name val="Times New Roman"/>
      <family val="1"/>
    </font>
    <font>
      <b/>
      <sz val="12"/>
      <color theme="1"/>
      <name val="Times New Roman"/>
      <family val="1"/>
    </font>
    <font>
      <b/>
      <sz val="12"/>
      <color theme="0"/>
      <name val="Times New Roman"/>
      <family val="1"/>
    </font>
    <font>
      <vertAlign val="superscript"/>
      <sz val="12"/>
      <name val="Times New Roman"/>
      <family val="1"/>
    </font>
    <font>
      <sz val="12"/>
      <color theme="0"/>
      <name val="Times New Roman"/>
      <family val="1"/>
    </font>
  </fonts>
  <fills count="52">
    <fill>
      <patternFill patternType="none"/>
    </fill>
    <fill>
      <patternFill patternType="gray125"/>
    </fill>
    <fill>
      <patternFill patternType="solid">
        <fgColor indexed="42"/>
      </patternFill>
    </fill>
    <fill>
      <patternFill patternType="solid">
        <fgColor indexed="31"/>
      </patternFill>
    </fill>
    <fill>
      <patternFill patternType="solid">
        <fgColor indexed="45"/>
      </patternFill>
    </fill>
    <fill>
      <patternFill patternType="solid">
        <fgColor indexed="29"/>
      </patternFill>
    </fill>
    <fill>
      <patternFill patternType="solid">
        <fgColor indexed="46"/>
      </patternFill>
    </fill>
    <fill>
      <patternFill patternType="solid">
        <fgColor indexed="15"/>
      </patternFill>
    </fill>
    <fill>
      <patternFill patternType="solid">
        <fgColor indexed="24"/>
      </patternFill>
    </fill>
    <fill>
      <patternFill patternType="solid">
        <fgColor indexed="11"/>
      </patternFill>
    </fill>
    <fill>
      <patternFill patternType="solid">
        <fgColor indexed="12"/>
      </patternFill>
    </fill>
    <fill>
      <patternFill patternType="solid">
        <fgColor indexed="14"/>
      </patternFill>
    </fill>
    <fill>
      <patternFill patternType="solid">
        <fgColor indexed="10"/>
      </patternFill>
    </fill>
    <fill>
      <patternFill patternType="solid">
        <fgColor indexed="13"/>
      </patternFill>
    </fill>
    <fill>
      <patternFill patternType="solid">
        <fgColor indexed="22"/>
      </patternFill>
    </fill>
    <fill>
      <patternFill patternType="solid">
        <fgColor indexed="55"/>
      </patternFill>
    </fill>
    <fill>
      <patternFill patternType="solid">
        <fgColor indexed="47"/>
      </patternFill>
    </fill>
    <fill>
      <patternFill patternType="solid">
        <fgColor indexed="43"/>
      </patternFill>
    </fill>
    <fill>
      <patternFill patternType="solid">
        <fgColor indexed="26"/>
      </patternFill>
    </fill>
    <fill>
      <patternFill patternType="solid">
        <fgColor theme="0" tint="-0.14996795556505021"/>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0"/>
        <bgColor indexed="64"/>
      </patternFill>
    </fill>
  </fills>
  <borders count="6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11"/>
      </bottom>
      <diagonal/>
    </border>
    <border>
      <left/>
      <right/>
      <top/>
      <bottom style="thick">
        <color indexed="42"/>
      </bottom>
      <diagonal/>
    </border>
    <border>
      <left/>
      <right/>
      <top/>
      <bottom style="medium">
        <color indexed="11"/>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11"/>
      </top>
      <bottom style="double">
        <color indexed="11"/>
      </bottom>
      <diagonal/>
    </border>
    <border>
      <left style="medium">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0"/>
      </left>
      <right style="thin">
        <color theme="0"/>
      </right>
      <top style="thin">
        <color theme="0"/>
      </top>
      <bottom style="thin">
        <color theme="0"/>
      </bottom>
      <diagonal/>
    </border>
    <border>
      <left style="thin">
        <color theme="0"/>
      </left>
      <right style="thin">
        <color theme="0"/>
      </right>
      <top/>
      <bottom style="thin">
        <color theme="0"/>
      </bottom>
      <diagonal/>
    </border>
    <border>
      <left style="medium">
        <color indexed="64"/>
      </left>
      <right style="thin">
        <color theme="0"/>
      </right>
      <top/>
      <bottom style="thin">
        <color theme="0"/>
      </bottom>
      <diagonal/>
    </border>
    <border>
      <left style="thin">
        <color theme="0"/>
      </left>
      <right style="medium">
        <color indexed="64"/>
      </right>
      <top/>
      <bottom style="thin">
        <color theme="0"/>
      </bottom>
      <diagonal/>
    </border>
    <border>
      <left style="medium">
        <color indexed="64"/>
      </left>
      <right style="thin">
        <color theme="0"/>
      </right>
      <top style="thin">
        <color theme="0"/>
      </top>
      <bottom style="thin">
        <color theme="0"/>
      </bottom>
      <diagonal/>
    </border>
    <border>
      <left style="thin">
        <color theme="0"/>
      </left>
      <right style="medium">
        <color indexed="64"/>
      </right>
      <top style="thin">
        <color theme="0"/>
      </top>
      <bottom style="thin">
        <color theme="0"/>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theme="0" tint="-0.14996795556505021"/>
      </right>
      <top style="thin">
        <color theme="0"/>
      </top>
      <bottom style="thin">
        <color theme="0" tint="-0.14996795556505021"/>
      </bottom>
      <diagonal/>
    </border>
    <border>
      <left style="thin">
        <color theme="0" tint="-0.14996795556505021"/>
      </left>
      <right style="thin">
        <color theme="0" tint="-0.14996795556505021"/>
      </right>
      <top style="thin">
        <color theme="0"/>
      </top>
      <bottom style="thin">
        <color theme="0" tint="-0.14996795556505021"/>
      </bottom>
      <diagonal/>
    </border>
    <border>
      <left/>
      <right style="thin">
        <color theme="0" tint="-0.14996795556505021"/>
      </right>
      <top style="thin">
        <color theme="0" tint="-0.14996795556505021"/>
      </top>
      <bottom style="thin">
        <color theme="0" tint="-0.14996795556505021"/>
      </bottom>
      <diagonal/>
    </border>
    <border>
      <left style="thin">
        <color theme="0"/>
      </left>
      <right style="medium">
        <color indexed="64"/>
      </right>
      <top style="medium">
        <color indexed="64"/>
      </top>
      <bottom style="thin">
        <color theme="0"/>
      </bottom>
      <diagonal/>
    </border>
    <border>
      <left style="thin">
        <color theme="0" tint="-0.14996795556505021"/>
      </left>
      <right style="thin">
        <color theme="0" tint="-0.14996795556505021"/>
      </right>
      <top style="thin">
        <color theme="0" tint="-0.14996795556505021"/>
      </top>
      <bottom style="thin">
        <color theme="0"/>
      </bottom>
      <diagonal/>
    </border>
    <border>
      <left style="thin">
        <color theme="0" tint="-0.14996795556505021"/>
      </left>
      <right style="thin">
        <color theme="0" tint="-0.14996795556505021"/>
      </right>
      <top style="thin">
        <color theme="0"/>
      </top>
      <bottom style="thin">
        <color theme="0"/>
      </bottom>
      <diagonal/>
    </border>
    <border>
      <left style="medium">
        <color indexed="64"/>
      </left>
      <right style="thin">
        <color theme="0"/>
      </right>
      <top style="medium">
        <color indexed="64"/>
      </top>
      <bottom style="thin">
        <color theme="0"/>
      </bottom>
      <diagonal/>
    </border>
    <border>
      <left style="thin">
        <color theme="0"/>
      </left>
      <right style="thin">
        <color theme="0"/>
      </right>
      <top style="medium">
        <color indexed="64"/>
      </top>
      <bottom style="thin">
        <color theme="0"/>
      </bottom>
      <diagonal/>
    </border>
    <border>
      <left style="medium">
        <color indexed="64"/>
      </left>
      <right style="thin">
        <color theme="0"/>
      </right>
      <top style="thin">
        <color theme="0"/>
      </top>
      <bottom style="medium">
        <color indexed="64"/>
      </bottom>
      <diagonal/>
    </border>
    <border>
      <left style="thin">
        <color theme="0"/>
      </left>
      <right style="thin">
        <color theme="0"/>
      </right>
      <top style="thin">
        <color theme="0"/>
      </top>
      <bottom style="medium">
        <color indexed="64"/>
      </bottom>
      <diagonal/>
    </border>
    <border>
      <left style="thin">
        <color theme="0"/>
      </left>
      <right style="medium">
        <color indexed="64"/>
      </right>
      <top style="thin">
        <color theme="0"/>
      </top>
      <bottom style="medium">
        <color indexed="64"/>
      </bottom>
      <diagonal/>
    </border>
    <border>
      <left style="thin">
        <color theme="0"/>
      </left>
      <right style="thin">
        <color theme="0"/>
      </right>
      <top style="medium">
        <color indexed="64"/>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medium">
        <color indexed="64"/>
      </left>
      <right style="thin">
        <color theme="0"/>
      </right>
      <top/>
      <bottom/>
      <diagonal/>
    </border>
    <border>
      <left style="thin">
        <color theme="0"/>
      </left>
      <right style="thin">
        <color theme="0"/>
      </right>
      <top/>
      <bottom/>
      <diagonal/>
    </border>
    <border>
      <left style="medium">
        <color indexed="64"/>
      </left>
      <right style="medium">
        <color indexed="64"/>
      </right>
      <top style="medium">
        <color indexed="64"/>
      </top>
      <bottom/>
      <diagonal/>
    </border>
    <border>
      <left style="thin">
        <color theme="0"/>
      </left>
      <right style="medium">
        <color indexed="64"/>
      </right>
      <top style="medium">
        <color indexed="64"/>
      </top>
      <bottom/>
      <diagonal/>
    </border>
    <border>
      <left style="medium">
        <color indexed="64"/>
      </left>
      <right style="thin">
        <color theme="0"/>
      </right>
      <top style="thin">
        <color theme="0"/>
      </top>
      <bottom/>
      <diagonal/>
    </border>
    <border>
      <left style="thin">
        <color theme="0"/>
      </left>
      <right style="thin">
        <color theme="0"/>
      </right>
      <top style="thin">
        <color theme="0"/>
      </top>
      <bottom/>
      <diagonal/>
    </border>
    <border>
      <left style="thin">
        <color theme="0"/>
      </left>
      <right style="medium">
        <color indexed="64"/>
      </right>
      <top/>
      <bottom/>
      <diagonal/>
    </border>
    <border>
      <left style="thin">
        <color theme="0"/>
      </left>
      <right style="medium">
        <color indexed="64"/>
      </right>
      <top style="thin">
        <color theme="0"/>
      </top>
      <bottom/>
      <diagonal/>
    </border>
    <border>
      <left/>
      <right style="thin">
        <color theme="0"/>
      </right>
      <top style="medium">
        <color indexed="64"/>
      </top>
      <bottom/>
      <diagonal/>
    </border>
    <border>
      <left style="thin">
        <color theme="0"/>
      </left>
      <right/>
      <top/>
      <bottom style="thin">
        <color theme="0"/>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right style="thin">
        <color theme="0" tint="-0.14996795556505021"/>
      </right>
      <top style="thin">
        <color theme="0"/>
      </top>
      <bottom style="thin">
        <color theme="0"/>
      </bottom>
      <diagonal/>
    </border>
    <border>
      <left/>
      <right style="thin">
        <color theme="0" tint="-0.14996795556505021"/>
      </right>
      <top style="thin">
        <color theme="0" tint="-0.14996795556505021"/>
      </top>
      <bottom style="thin">
        <color theme="0"/>
      </bottom>
      <diagonal/>
    </border>
  </borders>
  <cellStyleXfs count="156">
    <xf numFmtId="0" fontId="0" fillId="0" borderId="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2" borderId="0" applyNumberFormat="0" applyBorder="0" applyAlignment="0" applyProtection="0"/>
    <xf numFmtId="0" fontId="5" fillId="8"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6" fillId="9" borderId="0" applyNumberFormat="0" applyBorder="0" applyAlignment="0" applyProtection="0"/>
    <xf numFmtId="0" fontId="6" fillId="8"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6" fillId="10" borderId="0" applyNumberFormat="0" applyBorder="0" applyAlignment="0" applyProtection="0"/>
    <xf numFmtId="0" fontId="6" fillId="13" borderId="0" applyNumberFormat="0" applyBorder="0" applyAlignment="0" applyProtection="0"/>
    <xf numFmtId="0" fontId="7" fillId="4" borderId="0" applyNumberFormat="0" applyBorder="0" applyAlignment="0" applyProtection="0"/>
    <xf numFmtId="0" fontId="8" fillId="14" borderId="1" applyNumberFormat="0" applyAlignment="0" applyProtection="0"/>
    <xf numFmtId="0" fontId="9" fillId="15" borderId="2" applyNumberFormat="0" applyAlignment="0" applyProtection="0"/>
    <xf numFmtId="43" fontId="4" fillId="0" borderId="0" applyFont="0" applyFill="0" applyBorder="0" applyAlignment="0" applyProtection="0"/>
    <xf numFmtId="43" fontId="10" fillId="0" borderId="0" applyFont="0" applyFill="0" applyBorder="0" applyAlignment="0" applyProtection="0"/>
    <xf numFmtId="0" fontId="11" fillId="0" borderId="0" applyNumberFormat="0" applyFill="0" applyBorder="0" applyAlignment="0" applyProtection="0"/>
    <xf numFmtId="0" fontId="12" fillId="2" borderId="0" applyNumberFormat="0" applyBorder="0" applyAlignment="0" applyProtection="0"/>
    <xf numFmtId="0" fontId="13" fillId="0" borderId="3" applyNumberFormat="0" applyFill="0" applyAlignment="0" applyProtection="0"/>
    <xf numFmtId="0" fontId="14" fillId="0" borderId="4" applyNumberFormat="0" applyFill="0" applyAlignment="0" applyProtection="0"/>
    <xf numFmtId="0" fontId="15" fillId="0" borderId="5" applyNumberFormat="0" applyFill="0" applyAlignment="0" applyProtection="0"/>
    <xf numFmtId="0" fontId="15" fillId="0" borderId="0" applyNumberFormat="0" applyFill="0" applyBorder="0" applyAlignment="0" applyProtection="0"/>
    <xf numFmtId="0" fontId="16" fillId="16" borderId="1" applyNumberFormat="0" applyAlignment="0" applyProtection="0"/>
    <xf numFmtId="0" fontId="17" fillId="0" borderId="6" applyNumberFormat="0" applyFill="0" applyAlignment="0" applyProtection="0"/>
    <xf numFmtId="0" fontId="18" fillId="17" borderId="0" applyNumberFormat="0" applyBorder="0" applyAlignment="0" applyProtection="0"/>
    <xf numFmtId="0" fontId="10" fillId="18" borderId="7" applyNumberFormat="0" applyFont="0" applyAlignment="0" applyProtection="0"/>
    <xf numFmtId="0" fontId="19" fillId="14" borderId="8" applyNumberFormat="0" applyAlignment="0" applyProtection="0"/>
    <xf numFmtId="9" fontId="4" fillId="0" borderId="0" applyFont="0" applyFill="0" applyBorder="0" applyAlignment="0" applyProtection="0"/>
    <xf numFmtId="0" fontId="20" fillId="0" borderId="0" applyNumberFormat="0" applyFill="0" applyBorder="0" applyAlignment="0" applyProtection="0"/>
    <xf numFmtId="0" fontId="21" fillId="0" borderId="9" applyNumberFormat="0" applyFill="0" applyAlignment="0" applyProtection="0"/>
    <xf numFmtId="0" fontId="22" fillId="0" borderId="0" applyNumberFormat="0" applyFill="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42" fillId="32" borderId="0" applyNumberFormat="0" applyBorder="0" applyAlignment="0" applyProtection="0"/>
    <xf numFmtId="0" fontId="42" fillId="33" borderId="0" applyNumberFormat="0" applyBorder="0" applyAlignment="0" applyProtection="0"/>
    <xf numFmtId="0" fontId="42" fillId="34" borderId="0" applyNumberFormat="0" applyBorder="0" applyAlignment="0" applyProtection="0"/>
    <xf numFmtId="0" fontId="42" fillId="35" borderId="0" applyNumberFormat="0" applyBorder="0" applyAlignment="0" applyProtection="0"/>
    <xf numFmtId="0" fontId="42" fillId="36" borderId="0" applyNumberFormat="0" applyBorder="0" applyAlignment="0" applyProtection="0"/>
    <xf numFmtId="0" fontId="42" fillId="37" borderId="0" applyNumberFormat="0" applyBorder="0" applyAlignment="0" applyProtection="0"/>
    <xf numFmtId="0" fontId="42" fillId="38" borderId="0" applyNumberFormat="0" applyBorder="0" applyAlignment="0" applyProtection="0"/>
    <xf numFmtId="0" fontId="42" fillId="39" borderId="0" applyNumberFormat="0" applyBorder="0" applyAlignment="0" applyProtection="0"/>
    <xf numFmtId="0" fontId="42" fillId="40" borderId="0" applyNumberFormat="0" applyBorder="0" applyAlignment="0" applyProtection="0"/>
    <xf numFmtId="0" fontId="42" fillId="41" borderId="0" applyNumberFormat="0" applyBorder="0" applyAlignment="0" applyProtection="0"/>
    <xf numFmtId="0" fontId="42" fillId="42" borderId="0" applyNumberFormat="0" applyBorder="0" applyAlignment="0" applyProtection="0"/>
    <xf numFmtId="0" fontId="42" fillId="43" borderId="0" applyNumberFormat="0" applyBorder="0" applyAlignment="0" applyProtection="0"/>
    <xf numFmtId="0" fontId="32" fillId="44" borderId="0" applyNumberFormat="0" applyBorder="0" applyAlignment="0" applyProtection="0"/>
    <xf numFmtId="0" fontId="36" fillId="45" borderId="41" applyNumberFormat="0" applyAlignment="0" applyProtection="0"/>
    <xf numFmtId="0" fontId="38" fillId="46" borderId="42" applyNumberFormat="0" applyAlignment="0" applyProtection="0"/>
    <xf numFmtId="43" fontId="23" fillId="0" borderId="0" applyFont="0" applyFill="0" applyBorder="0" applyAlignment="0" applyProtection="0"/>
    <xf numFmtId="43" fontId="4" fillId="0" borderId="0" applyFont="0" applyFill="0" applyBorder="0" applyAlignment="0" applyProtection="0"/>
    <xf numFmtId="43" fontId="24"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4" fontId="4" fillId="0" borderId="0" applyFont="0" applyFill="0" applyBorder="0" applyAlignment="0" applyProtection="0"/>
    <xf numFmtId="44" fontId="3" fillId="0" borderId="0" applyFont="0" applyFill="0" applyBorder="0" applyAlignment="0" applyProtection="0"/>
    <xf numFmtId="0" fontId="40" fillId="0" borderId="0" applyNumberFormat="0" applyFill="0" applyBorder="0" applyAlignment="0" applyProtection="0"/>
    <xf numFmtId="0" fontId="31" fillId="47" borderId="0" applyNumberFormat="0" applyBorder="0" applyAlignment="0" applyProtection="0"/>
    <xf numFmtId="0" fontId="27" fillId="0" borderId="43" applyNumberFormat="0" applyFill="0" applyAlignment="0" applyProtection="0"/>
    <xf numFmtId="0" fontId="28" fillId="0" borderId="44" applyNumberFormat="0" applyFill="0" applyAlignment="0" applyProtection="0"/>
    <xf numFmtId="0" fontId="29" fillId="0" borderId="45" applyNumberFormat="0" applyFill="0" applyAlignment="0" applyProtection="0"/>
    <xf numFmtId="0" fontId="29" fillId="0" borderId="0" applyNumberFormat="0" applyFill="0" applyBorder="0" applyAlignment="0" applyProtection="0"/>
    <xf numFmtId="0" fontId="34" fillId="48" borderId="41" applyNumberFormat="0" applyAlignment="0" applyProtection="0"/>
    <xf numFmtId="0" fontId="37" fillId="0" borderId="46" applyNumberFormat="0" applyFill="0" applyAlignment="0" applyProtection="0"/>
    <xf numFmtId="0" fontId="33" fillId="49" borderId="0" applyNumberFormat="0" applyBorder="0" applyAlignment="0" applyProtection="0"/>
    <xf numFmtId="0" fontId="24" fillId="0" borderId="0"/>
    <xf numFmtId="0" fontId="26" fillId="0" borderId="0">
      <alignment wrapText="1"/>
    </xf>
    <xf numFmtId="0" fontId="26" fillId="0" borderId="0">
      <alignment wrapText="1"/>
    </xf>
    <xf numFmtId="0" fontId="25" fillId="0" borderId="0"/>
    <xf numFmtId="0" fontId="3" fillId="0" borderId="0"/>
    <xf numFmtId="0" fontId="3" fillId="50" borderId="47" applyNumberFormat="0" applyFont="0" applyAlignment="0" applyProtection="0"/>
    <xf numFmtId="0" fontId="35" fillId="45" borderId="48" applyNumberFormat="0" applyAlignment="0" applyProtection="0"/>
    <xf numFmtId="9" fontId="23" fillId="0" borderId="0" applyFont="0" applyFill="0" applyBorder="0" applyAlignment="0" applyProtection="0"/>
    <xf numFmtId="9" fontId="4" fillId="0" borderId="0" applyFont="0" applyFill="0" applyBorder="0" applyAlignment="0" applyProtection="0"/>
    <xf numFmtId="0" fontId="30" fillId="0" borderId="0" applyNumberFormat="0" applyFill="0" applyBorder="0" applyAlignment="0" applyProtection="0"/>
    <xf numFmtId="0" fontId="41" fillId="0" borderId="49" applyNumberFormat="0" applyFill="0" applyAlignment="0" applyProtection="0"/>
    <xf numFmtId="0" fontId="39" fillId="0" borderId="0" applyNumberFormat="0" applyFill="0" applyBorder="0" applyAlignment="0" applyProtection="0"/>
    <xf numFmtId="43" fontId="3" fillId="0" borderId="0" applyFont="0" applyFill="0" applyBorder="0" applyAlignment="0" applyProtection="0"/>
    <xf numFmtId="0" fontId="4" fillId="0" borderId="0"/>
    <xf numFmtId="0" fontId="2" fillId="20"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50" borderId="47" applyNumberFormat="0" applyFont="0" applyAlignment="0" applyProtection="0"/>
    <xf numFmtId="0" fontId="4" fillId="18" borderId="7" applyNumberFormat="0" applyFont="0" applyAlignment="0" applyProtection="0"/>
    <xf numFmtId="0" fontId="1" fillId="20"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43" fontId="4"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50" borderId="47" applyNumberFormat="0" applyFont="0" applyAlignment="0" applyProtection="0"/>
    <xf numFmtId="9" fontId="4" fillId="0" borderId="0" applyFont="0" applyFill="0" applyBorder="0" applyAlignment="0" applyProtection="0"/>
    <xf numFmtId="43" fontId="1" fillId="0" borderId="0" applyFont="0" applyFill="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50" borderId="47" applyNumberFormat="0" applyFont="0" applyAlignment="0" applyProtection="0"/>
  </cellStyleXfs>
  <cellXfs count="115">
    <xf numFmtId="0" fontId="0" fillId="0" borderId="0" xfId="0"/>
    <xf numFmtId="0" fontId="45" fillId="51" borderId="0" xfId="0" applyFont="1" applyFill="1" applyAlignment="1">
      <alignment vertical="center"/>
    </xf>
    <xf numFmtId="38" fontId="45" fillId="51" borderId="0" xfId="0" applyNumberFormat="1" applyFont="1" applyFill="1" applyAlignment="1">
      <alignment vertical="center"/>
    </xf>
    <xf numFmtId="0" fontId="45" fillId="0" borderId="61" xfId="0" applyFont="1" applyBorder="1" applyAlignment="1">
      <alignment vertical="center"/>
    </xf>
    <xf numFmtId="0" fontId="45" fillId="0" borderId="22" xfId="0" applyFont="1" applyBorder="1" applyAlignment="1">
      <alignment vertical="center"/>
    </xf>
    <xf numFmtId="38" fontId="45" fillId="51" borderId="0" xfId="28" applyNumberFormat="1" applyFont="1" applyFill="1" applyBorder="1" applyAlignment="1">
      <alignment vertical="center"/>
    </xf>
    <xf numFmtId="0" fontId="43" fillId="51" borderId="0" xfId="0" applyFont="1" applyFill="1" applyAlignment="1">
      <alignment vertical="center"/>
    </xf>
    <xf numFmtId="0" fontId="43" fillId="51" borderId="0" xfId="28" applyNumberFormat="1" applyFont="1" applyFill="1" applyBorder="1" applyAlignment="1">
      <alignment horizontal="center" vertical="center"/>
    </xf>
    <xf numFmtId="38" fontId="43" fillId="51" borderId="0" xfId="28" applyNumberFormat="1" applyFont="1" applyFill="1" applyBorder="1" applyAlignment="1">
      <alignment horizontal="center" vertical="center"/>
    </xf>
    <xf numFmtId="38" fontId="43" fillId="51" borderId="0" xfId="28" applyNumberFormat="1" applyFont="1" applyFill="1" applyBorder="1" applyAlignment="1">
      <alignment vertical="center"/>
    </xf>
    <xf numFmtId="0" fontId="43" fillId="0" borderId="61" xfId="0" applyFont="1" applyBorder="1" applyAlignment="1">
      <alignment vertical="center"/>
    </xf>
    <xf numFmtId="0" fontId="43" fillId="0" borderId="22" xfId="0" applyFont="1" applyBorder="1" applyAlignment="1">
      <alignment vertical="center"/>
    </xf>
    <xf numFmtId="165" fontId="43" fillId="51" borderId="0" xfId="28" applyNumberFormat="1" applyFont="1" applyFill="1" applyBorder="1" applyAlignment="1">
      <alignment horizontal="center" vertical="center"/>
    </xf>
    <xf numFmtId="0" fontId="43" fillId="51" borderId="16" xfId="28" applyNumberFormat="1" applyFont="1" applyFill="1" applyBorder="1" applyAlignment="1">
      <alignment horizontal="center" vertical="center" wrapText="1"/>
    </xf>
    <xf numFmtId="0" fontId="43" fillId="51" borderId="52" xfId="28" applyNumberFormat="1" applyFont="1" applyFill="1" applyBorder="1" applyAlignment="1">
      <alignment horizontal="center" vertical="center" wrapText="1"/>
    </xf>
    <xf numFmtId="38" fontId="43" fillId="51" borderId="53" xfId="28" applyNumberFormat="1" applyFont="1" applyFill="1" applyBorder="1" applyAlignment="1">
      <alignment horizontal="center" vertical="center" wrapText="1"/>
    </xf>
    <xf numFmtId="38" fontId="43" fillId="51" borderId="10" xfId="28" applyNumberFormat="1" applyFont="1" applyFill="1" applyBorder="1" applyAlignment="1">
      <alignment horizontal="center" vertical="center" wrapText="1"/>
    </xf>
    <xf numFmtId="165" fontId="45" fillId="51" borderId="0" xfId="28" applyNumberFormat="1" applyFont="1" applyFill="1" applyBorder="1" applyAlignment="1">
      <alignment horizontal="center" vertical="center"/>
    </xf>
    <xf numFmtId="38" fontId="45" fillId="51" borderId="0" xfId="28" applyNumberFormat="1" applyFont="1" applyFill="1" applyBorder="1" applyAlignment="1">
      <alignment horizontal="center" vertical="center"/>
    </xf>
    <xf numFmtId="0" fontId="48" fillId="51" borderId="19" xfId="0" applyFont="1" applyFill="1" applyBorder="1" applyAlignment="1">
      <alignment horizontal="center" vertical="center"/>
    </xf>
    <xf numFmtId="0" fontId="43" fillId="51" borderId="20" xfId="0" applyFont="1" applyFill="1" applyBorder="1" applyAlignment="1">
      <alignment vertical="center"/>
    </xf>
    <xf numFmtId="0" fontId="48" fillId="51" borderId="20" xfId="0" applyFont="1" applyFill="1" applyBorder="1" applyAlignment="1">
      <alignment vertical="center"/>
    </xf>
    <xf numFmtId="43" fontId="48" fillId="51" borderId="20" xfId="28" applyFont="1" applyFill="1" applyBorder="1" applyAlignment="1">
      <alignment vertical="center"/>
    </xf>
    <xf numFmtId="165" fontId="48" fillId="51" borderId="20" xfId="28" applyNumberFormat="1" applyFont="1" applyFill="1" applyBorder="1" applyAlignment="1">
      <alignment vertical="center"/>
    </xf>
    <xf numFmtId="0" fontId="48" fillId="51" borderId="20" xfId="28" applyNumberFormat="1" applyFont="1" applyFill="1" applyBorder="1" applyAlignment="1">
      <alignment horizontal="center" vertical="center"/>
    </xf>
    <xf numFmtId="38" fontId="48" fillId="51" borderId="20" xfId="28" applyNumberFormat="1" applyFont="1" applyFill="1" applyBorder="1" applyAlignment="1">
      <alignment horizontal="center" vertical="center"/>
    </xf>
    <xf numFmtId="38" fontId="48" fillId="51" borderId="21" xfId="28" applyNumberFormat="1" applyFont="1" applyFill="1" applyBorder="1" applyAlignment="1">
      <alignment horizontal="center" vertical="center"/>
    </xf>
    <xf numFmtId="38" fontId="43" fillId="51" borderId="0" xfId="0" applyNumberFormat="1" applyFont="1" applyFill="1" applyAlignment="1">
      <alignment vertical="center"/>
    </xf>
    <xf numFmtId="164" fontId="45" fillId="51" borderId="24" xfId="0" applyNumberFormat="1" applyFont="1" applyFill="1" applyBorder="1" applyAlignment="1">
      <alignment horizontal="center" vertical="center"/>
    </xf>
    <xf numFmtId="0" fontId="45" fillId="51" borderId="23" xfId="0" applyFont="1" applyFill="1" applyBorder="1" applyAlignment="1">
      <alignment vertical="center"/>
    </xf>
    <xf numFmtId="165" fontId="45" fillId="51" borderId="24" xfId="28" applyNumberFormat="1" applyFont="1" applyFill="1" applyBorder="1" applyAlignment="1">
      <alignment vertical="center"/>
    </xf>
    <xf numFmtId="165" fontId="45" fillId="51" borderId="23" xfId="28" applyNumberFormat="1" applyFont="1" applyFill="1" applyBorder="1" applyAlignment="1">
      <alignment vertical="center"/>
    </xf>
    <xf numFmtId="165" fontId="45" fillId="51" borderId="25" xfId="28" applyNumberFormat="1" applyFont="1" applyFill="1" applyBorder="1" applyAlignment="1">
      <alignment vertical="center"/>
    </xf>
    <xf numFmtId="166" fontId="45" fillId="51" borderId="25" xfId="41" applyNumberFormat="1" applyFont="1" applyFill="1" applyBorder="1" applyAlignment="1">
      <alignment vertical="center"/>
    </xf>
    <xf numFmtId="165" fontId="45" fillId="51" borderId="35" xfId="28" applyNumberFormat="1" applyFont="1" applyFill="1" applyBorder="1" applyAlignment="1">
      <alignment vertical="center"/>
    </xf>
    <xf numFmtId="38" fontId="45" fillId="51" borderId="36" xfId="28" applyNumberFormat="1" applyFont="1" applyFill="1" applyBorder="1" applyAlignment="1">
      <alignment vertical="center"/>
    </xf>
    <xf numFmtId="166" fontId="45" fillId="51" borderId="32" xfId="41" applyNumberFormat="1" applyFont="1" applyFill="1" applyBorder="1" applyAlignment="1">
      <alignment vertical="center"/>
    </xf>
    <xf numFmtId="167" fontId="45" fillId="51" borderId="0" xfId="0" applyNumberFormat="1" applyFont="1" applyFill="1" applyAlignment="1">
      <alignment vertical="center"/>
    </xf>
    <xf numFmtId="165" fontId="45" fillId="51" borderId="0" xfId="28" applyNumberFormat="1" applyFont="1" applyFill="1" applyBorder="1" applyAlignment="1">
      <alignment vertical="center"/>
    </xf>
    <xf numFmtId="9" fontId="45" fillId="0" borderId="22" xfId="0" applyNumberFormat="1" applyFont="1" applyBorder="1" applyAlignment="1">
      <alignment vertical="center"/>
    </xf>
    <xf numFmtId="164" fontId="45" fillId="51" borderId="26" xfId="0" applyNumberFormat="1" applyFont="1" applyFill="1" applyBorder="1" applyAlignment="1">
      <alignment horizontal="center" vertical="center"/>
    </xf>
    <xf numFmtId="0" fontId="45" fillId="51" borderId="22" xfId="0" applyFont="1" applyFill="1" applyBorder="1" applyAlignment="1">
      <alignment vertical="center"/>
    </xf>
    <xf numFmtId="165" fontId="45" fillId="51" borderId="26" xfId="28" applyNumberFormat="1" applyFont="1" applyFill="1" applyBorder="1" applyAlignment="1">
      <alignment vertical="center"/>
    </xf>
    <xf numFmtId="165" fontId="45" fillId="51" borderId="22" xfId="28" applyNumberFormat="1" applyFont="1" applyFill="1" applyBorder="1" applyAlignment="1">
      <alignment vertical="center"/>
    </xf>
    <xf numFmtId="166" fontId="45" fillId="51" borderId="27" xfId="41" applyNumberFormat="1" applyFont="1" applyFill="1" applyBorder="1" applyAlignment="1">
      <alignment vertical="center"/>
    </xf>
    <xf numFmtId="38" fontId="45" fillId="51" borderId="22" xfId="28" applyNumberFormat="1" applyFont="1" applyFill="1" applyBorder="1" applyAlignment="1">
      <alignment vertical="center"/>
    </xf>
    <xf numFmtId="164" fontId="45" fillId="51" borderId="54" xfId="0" applyNumberFormat="1" applyFont="1" applyFill="1" applyBorder="1" applyAlignment="1">
      <alignment horizontal="center" vertical="center"/>
    </xf>
    <xf numFmtId="0" fontId="45" fillId="51" borderId="55" xfId="0" applyFont="1" applyFill="1" applyBorder="1" applyAlignment="1">
      <alignment vertical="center"/>
    </xf>
    <xf numFmtId="165" fontId="45" fillId="51" borderId="50" xfId="28" applyNumberFormat="1" applyFont="1" applyFill="1" applyBorder="1" applyAlignment="1">
      <alignment vertical="center"/>
    </xf>
    <xf numFmtId="165" fontId="45" fillId="51" borderId="51" xfId="28" applyNumberFormat="1" applyFont="1" applyFill="1" applyBorder="1" applyAlignment="1">
      <alignment vertical="center"/>
    </xf>
    <xf numFmtId="165" fontId="45" fillId="51" borderId="56" xfId="28" applyNumberFormat="1" applyFont="1" applyFill="1" applyBorder="1" applyAlignment="1">
      <alignment vertical="center"/>
    </xf>
    <xf numFmtId="165" fontId="45" fillId="51" borderId="54" xfId="28" applyNumberFormat="1" applyFont="1" applyFill="1" applyBorder="1" applyAlignment="1">
      <alignment vertical="center"/>
    </xf>
    <xf numFmtId="165" fontId="45" fillId="51" borderId="55" xfId="28" applyNumberFormat="1" applyFont="1" applyFill="1" applyBorder="1" applyAlignment="1">
      <alignment vertical="center"/>
    </xf>
    <xf numFmtId="166" fontId="45" fillId="51" borderId="57" xfId="41" applyNumberFormat="1" applyFont="1" applyFill="1" applyBorder="1" applyAlignment="1">
      <alignment vertical="center"/>
    </xf>
    <xf numFmtId="165" fontId="45" fillId="51" borderId="37" xfId="28" applyNumberFormat="1" applyFont="1" applyFill="1" applyBorder="1" applyAlignment="1">
      <alignment vertical="center"/>
    </xf>
    <xf numFmtId="38" fontId="45" fillId="51" borderId="38" xfId="28" applyNumberFormat="1" applyFont="1" applyFill="1" applyBorder="1" applyAlignment="1">
      <alignment vertical="center"/>
    </xf>
    <xf numFmtId="166" fontId="45" fillId="51" borderId="39" xfId="41" applyNumberFormat="1" applyFont="1" applyFill="1" applyBorder="1" applyAlignment="1">
      <alignment vertical="center"/>
    </xf>
    <xf numFmtId="0" fontId="45" fillId="51" borderId="54" xfId="0" applyFont="1" applyFill="1" applyBorder="1" applyAlignment="1">
      <alignment horizontal="center" vertical="center"/>
    </xf>
    <xf numFmtId="0" fontId="43" fillId="51" borderId="19" xfId="0" applyFont="1" applyFill="1" applyBorder="1" applyAlignment="1">
      <alignment horizontal="center" vertical="center"/>
    </xf>
    <xf numFmtId="165" fontId="43" fillId="51" borderId="20" xfId="28" applyNumberFormat="1" applyFont="1" applyFill="1" applyBorder="1" applyAlignment="1">
      <alignment vertical="center"/>
    </xf>
    <xf numFmtId="165" fontId="43" fillId="51" borderId="20" xfId="28" applyNumberFormat="1" applyFont="1" applyFill="1" applyBorder="1" applyAlignment="1">
      <alignment horizontal="center" vertical="center"/>
    </xf>
    <xf numFmtId="166" fontId="43" fillId="51" borderId="20" xfId="41" applyNumberFormat="1" applyFont="1" applyFill="1" applyBorder="1" applyAlignment="1">
      <alignment vertical="center"/>
    </xf>
    <xf numFmtId="166" fontId="43" fillId="51" borderId="21" xfId="41" applyNumberFormat="1" applyFont="1" applyFill="1" applyBorder="1" applyAlignment="1">
      <alignment vertical="center"/>
    </xf>
    <xf numFmtId="168" fontId="45" fillId="51" borderId="0" xfId="0" applyNumberFormat="1" applyFont="1" applyFill="1" applyAlignment="1">
      <alignment vertical="center"/>
    </xf>
    <xf numFmtId="0" fontId="45" fillId="51" borderId="0" xfId="0" applyFont="1" applyFill="1" applyAlignment="1">
      <alignment horizontal="center" vertical="center"/>
    </xf>
    <xf numFmtId="0" fontId="45" fillId="19" borderId="62" xfId="0" applyFont="1" applyFill="1" applyBorder="1" applyAlignment="1">
      <alignment vertical="center"/>
    </xf>
    <xf numFmtId="0" fontId="45" fillId="19" borderId="34" xfId="0" applyFont="1" applyFill="1" applyBorder="1" applyAlignment="1">
      <alignment vertical="center"/>
    </xf>
    <xf numFmtId="0" fontId="45" fillId="19" borderId="29" xfId="0" applyFont="1" applyFill="1" applyBorder="1" applyAlignment="1">
      <alignment vertical="center"/>
    </xf>
    <xf numFmtId="0" fontId="45" fillId="19" borderId="30" xfId="0" applyFont="1" applyFill="1" applyBorder="1" applyAlignment="1">
      <alignment vertical="center"/>
    </xf>
    <xf numFmtId="0" fontId="45" fillId="19" borderId="31" xfId="0" applyFont="1" applyFill="1" applyBorder="1" applyAlignment="1">
      <alignment vertical="center"/>
    </xf>
    <xf numFmtId="0" fontId="45" fillId="19" borderId="28" xfId="0" applyFont="1" applyFill="1" applyBorder="1" applyAlignment="1">
      <alignment vertical="center"/>
    </xf>
    <xf numFmtId="0" fontId="45" fillId="19" borderId="63" xfId="0" applyFont="1" applyFill="1" applyBorder="1" applyAlignment="1">
      <alignment vertical="center"/>
    </xf>
    <xf numFmtId="0" fontId="45" fillId="19" borderId="33" xfId="0" applyFont="1" applyFill="1" applyBorder="1" applyAlignment="1">
      <alignment vertical="center"/>
    </xf>
    <xf numFmtId="0" fontId="45" fillId="0" borderId="23" xfId="0" applyFont="1" applyBorder="1" applyAlignment="1">
      <alignment horizontal="center" vertical="center"/>
    </xf>
    <xf numFmtId="0" fontId="45" fillId="0" borderId="23" xfId="0" applyFont="1" applyBorder="1" applyAlignment="1">
      <alignment vertical="center"/>
    </xf>
    <xf numFmtId="38" fontId="45" fillId="0" borderId="23" xfId="28" applyNumberFormat="1" applyFont="1" applyFill="1" applyBorder="1" applyAlignment="1">
      <alignment vertical="center"/>
    </xf>
    <xf numFmtId="165" fontId="45" fillId="0" borderId="23" xfId="28" applyNumberFormat="1" applyFont="1" applyFill="1" applyBorder="1" applyAlignment="1">
      <alignment vertical="center"/>
    </xf>
    <xf numFmtId="38" fontId="45" fillId="0" borderId="59" xfId="28" applyNumberFormat="1" applyFont="1" applyFill="1" applyBorder="1" applyAlignment="1">
      <alignment vertical="center"/>
    </xf>
    <xf numFmtId="0" fontId="45" fillId="0" borderId="22" xfId="0" applyFont="1" applyBorder="1" applyAlignment="1">
      <alignment horizontal="center" vertical="center"/>
    </xf>
    <xf numFmtId="38" fontId="45" fillId="0" borderId="22" xfId="28" applyNumberFormat="1" applyFont="1" applyFill="1" applyBorder="1" applyAlignment="1">
      <alignment vertical="center"/>
    </xf>
    <xf numFmtId="165" fontId="45" fillId="0" borderId="22" xfId="28" applyNumberFormat="1" applyFont="1" applyFill="1" applyBorder="1" applyAlignment="1">
      <alignment vertical="center"/>
    </xf>
    <xf numFmtId="38" fontId="45" fillId="0" borderId="60" xfId="28" applyNumberFormat="1" applyFont="1" applyFill="1" applyBorder="1" applyAlignment="1">
      <alignment vertical="center"/>
    </xf>
    <xf numFmtId="43" fontId="45" fillId="0" borderId="22" xfId="28" applyFont="1" applyFill="1" applyBorder="1" applyAlignment="1">
      <alignment vertical="center"/>
    </xf>
    <xf numFmtId="0" fontId="45" fillId="0" borderId="60" xfId="0" applyFont="1" applyBorder="1" applyAlignment="1">
      <alignment vertical="center"/>
    </xf>
    <xf numFmtId="0" fontId="50" fillId="51" borderId="22" xfId="0" applyFont="1" applyFill="1" applyBorder="1" applyAlignment="1">
      <alignment vertical="center"/>
    </xf>
    <xf numFmtId="165" fontId="43" fillId="0" borderId="20" xfId="28" applyNumberFormat="1" applyFont="1" applyFill="1" applyBorder="1" applyAlignment="1">
      <alignment vertical="center"/>
    </xf>
    <xf numFmtId="0" fontId="49" fillId="51" borderId="17" xfId="0" applyFont="1" applyFill="1" applyBorder="1" applyAlignment="1">
      <alignment horizontal="left" vertical="center" wrapText="1"/>
    </xf>
    <xf numFmtId="0" fontId="49" fillId="51" borderId="0" xfId="0" applyFont="1" applyFill="1" applyAlignment="1">
      <alignment horizontal="left" vertical="center" wrapText="1"/>
    </xf>
    <xf numFmtId="0" fontId="49" fillId="51" borderId="18" xfId="0" applyFont="1" applyFill="1" applyBorder="1" applyAlignment="1">
      <alignment horizontal="left" vertical="center" wrapText="1"/>
    </xf>
    <xf numFmtId="0" fontId="43" fillId="51" borderId="0" xfId="28" applyNumberFormat="1" applyFont="1" applyFill="1" applyBorder="1" applyAlignment="1">
      <alignment horizontal="center" vertical="center" wrapText="1"/>
    </xf>
    <xf numFmtId="0" fontId="43" fillId="51" borderId="13" xfId="28" applyNumberFormat="1" applyFont="1" applyFill="1" applyBorder="1" applyAlignment="1">
      <alignment horizontal="center" vertical="center" wrapText="1"/>
    </xf>
    <xf numFmtId="0" fontId="45" fillId="51" borderId="12" xfId="0" applyFont="1" applyFill="1" applyBorder="1" applyAlignment="1">
      <alignment horizontal="left" vertical="center" wrapText="1"/>
    </xf>
    <xf numFmtId="0" fontId="45" fillId="51" borderId="13" xfId="0" applyFont="1" applyFill="1" applyBorder="1" applyAlignment="1">
      <alignment horizontal="left" vertical="center" wrapText="1"/>
    </xf>
    <xf numFmtId="0" fontId="45" fillId="51" borderId="11" xfId="0" applyFont="1" applyFill="1" applyBorder="1" applyAlignment="1">
      <alignment horizontal="left" vertical="center" wrapText="1"/>
    </xf>
    <xf numFmtId="0" fontId="43" fillId="51" borderId="17" xfId="0" applyFont="1" applyFill="1" applyBorder="1" applyAlignment="1">
      <alignment horizontal="center" vertical="center" wrapText="1"/>
    </xf>
    <xf numFmtId="0" fontId="43" fillId="51" borderId="12" xfId="0" applyFont="1" applyFill="1" applyBorder="1" applyAlignment="1">
      <alignment horizontal="center" vertical="center" wrapText="1"/>
    </xf>
    <xf numFmtId="0" fontId="43" fillId="51" borderId="14" xfId="0" applyFont="1" applyFill="1" applyBorder="1" applyAlignment="1">
      <alignment horizontal="center" vertical="center"/>
    </xf>
    <xf numFmtId="0" fontId="43" fillId="51" borderId="15" xfId="0" applyFont="1" applyFill="1" applyBorder="1" applyAlignment="1">
      <alignment horizontal="center" vertical="center"/>
    </xf>
    <xf numFmtId="0" fontId="43" fillId="51" borderId="17" xfId="0" applyFont="1" applyFill="1" applyBorder="1" applyAlignment="1">
      <alignment horizontal="center" vertical="center"/>
    </xf>
    <xf numFmtId="0" fontId="43" fillId="51" borderId="0" xfId="0" applyFont="1" applyFill="1" applyAlignment="1">
      <alignment horizontal="center" vertical="center"/>
    </xf>
    <xf numFmtId="0" fontId="49" fillId="51" borderId="14" xfId="0" applyFont="1" applyFill="1" applyBorder="1" applyAlignment="1">
      <alignment horizontal="left" vertical="center"/>
    </xf>
    <xf numFmtId="0" fontId="49" fillId="51" borderId="15" xfId="0" applyFont="1" applyFill="1" applyBorder="1" applyAlignment="1">
      <alignment horizontal="left" vertical="center"/>
    </xf>
    <xf numFmtId="0" fontId="49" fillId="51" borderId="16" xfId="0" applyFont="1" applyFill="1" applyBorder="1" applyAlignment="1">
      <alignment horizontal="left" vertical="center"/>
    </xf>
    <xf numFmtId="0" fontId="47" fillId="51" borderId="19" xfId="28" applyNumberFormat="1" applyFont="1" applyFill="1" applyBorder="1" applyAlignment="1">
      <alignment horizontal="center" vertical="center" wrapText="1"/>
    </xf>
    <xf numFmtId="0" fontId="47" fillId="51" borderId="20" xfId="28" applyNumberFormat="1" applyFont="1" applyFill="1" applyBorder="1" applyAlignment="1">
      <alignment horizontal="center" vertical="center" wrapText="1"/>
    </xf>
    <xf numFmtId="0" fontId="47" fillId="51" borderId="21" xfId="28" applyNumberFormat="1" applyFont="1" applyFill="1" applyBorder="1" applyAlignment="1">
      <alignment horizontal="center" vertical="center" wrapText="1"/>
    </xf>
    <xf numFmtId="0" fontId="43" fillId="51" borderId="16" xfId="0" applyFont="1" applyFill="1" applyBorder="1" applyAlignment="1">
      <alignment horizontal="center" vertical="center"/>
    </xf>
    <xf numFmtId="0" fontId="43" fillId="51" borderId="58" xfId="28" applyNumberFormat="1" applyFont="1" applyFill="1" applyBorder="1" applyAlignment="1">
      <alignment horizontal="center" vertical="center"/>
    </xf>
    <xf numFmtId="0" fontId="43" fillId="51" borderId="40" xfId="28" applyNumberFormat="1" applyFont="1" applyFill="1" applyBorder="1" applyAlignment="1">
      <alignment horizontal="center" vertical="center"/>
    </xf>
    <xf numFmtId="0" fontId="43" fillId="51" borderId="36" xfId="28" applyNumberFormat="1" applyFont="1" applyFill="1" applyBorder="1" applyAlignment="1">
      <alignment horizontal="center" vertical="center"/>
    </xf>
    <xf numFmtId="0" fontId="43" fillId="51" borderId="32" xfId="28" applyNumberFormat="1" applyFont="1" applyFill="1" applyBorder="1" applyAlignment="1">
      <alignment horizontal="center" vertical="center"/>
    </xf>
    <xf numFmtId="0" fontId="43" fillId="51" borderId="18" xfId="28" applyNumberFormat="1" applyFont="1" applyFill="1" applyBorder="1" applyAlignment="1">
      <alignment horizontal="center" vertical="center" wrapText="1"/>
    </xf>
    <xf numFmtId="0" fontId="43" fillId="51" borderId="11" xfId="28" applyNumberFormat="1" applyFont="1" applyFill="1" applyBorder="1" applyAlignment="1">
      <alignment horizontal="center" vertical="center" wrapText="1"/>
    </xf>
    <xf numFmtId="0" fontId="50" fillId="51" borderId="0" xfId="0" applyFont="1" applyFill="1" applyAlignment="1">
      <alignment horizontal="left" vertical="center"/>
    </xf>
    <xf numFmtId="0" fontId="43" fillId="51" borderId="0" xfId="0" applyFont="1" applyFill="1" applyAlignment="1">
      <alignment horizontal="left" vertical="center"/>
    </xf>
  </cellXfs>
  <cellStyles count="156">
    <cellStyle name="20% - Accent1" xfId="1" builtinId="30" customBuiltin="1"/>
    <cellStyle name="20% - Accent1 2" xfId="45" xr:uid="{00000000-0005-0000-0000-000001000000}"/>
    <cellStyle name="20% - Accent1 2 2" xfId="102" xr:uid="{00000000-0005-0000-0000-000002000000}"/>
    <cellStyle name="20% - Accent1 2 2 2" xfId="139" xr:uid="{00000000-0005-0000-0000-000003000000}"/>
    <cellStyle name="20% - Accent1 2 3" xfId="120" xr:uid="{00000000-0005-0000-0000-000004000000}"/>
    <cellStyle name="20% - Accent2" xfId="2" builtinId="34" customBuiltin="1"/>
    <cellStyle name="20% - Accent2 2" xfId="46" xr:uid="{00000000-0005-0000-0000-000006000000}"/>
    <cellStyle name="20% - Accent2 2 2" xfId="103" xr:uid="{00000000-0005-0000-0000-000007000000}"/>
    <cellStyle name="20% - Accent2 2 2 2" xfId="140" xr:uid="{00000000-0005-0000-0000-000008000000}"/>
    <cellStyle name="20% - Accent2 2 3" xfId="121" xr:uid="{00000000-0005-0000-0000-000009000000}"/>
    <cellStyle name="20% - Accent3" xfId="3" builtinId="38" customBuiltin="1"/>
    <cellStyle name="20% - Accent3 2" xfId="47" xr:uid="{00000000-0005-0000-0000-00000B000000}"/>
    <cellStyle name="20% - Accent3 2 2" xfId="104" xr:uid="{00000000-0005-0000-0000-00000C000000}"/>
    <cellStyle name="20% - Accent3 2 2 2" xfId="141" xr:uid="{00000000-0005-0000-0000-00000D000000}"/>
    <cellStyle name="20% - Accent3 2 3" xfId="122" xr:uid="{00000000-0005-0000-0000-00000E000000}"/>
    <cellStyle name="20% - Accent4" xfId="4" builtinId="42" customBuiltin="1"/>
    <cellStyle name="20% - Accent4 2" xfId="48" xr:uid="{00000000-0005-0000-0000-000010000000}"/>
    <cellStyle name="20% - Accent4 2 2" xfId="105" xr:uid="{00000000-0005-0000-0000-000011000000}"/>
    <cellStyle name="20% - Accent4 2 2 2" xfId="142" xr:uid="{00000000-0005-0000-0000-000012000000}"/>
    <cellStyle name="20% - Accent4 2 3" xfId="123" xr:uid="{00000000-0005-0000-0000-000013000000}"/>
    <cellStyle name="20% - Accent5" xfId="5" builtinId="46" customBuiltin="1"/>
    <cellStyle name="20% - Accent5 2" xfId="49" xr:uid="{00000000-0005-0000-0000-000015000000}"/>
    <cellStyle name="20% - Accent5 2 2" xfId="106" xr:uid="{00000000-0005-0000-0000-000016000000}"/>
    <cellStyle name="20% - Accent5 2 2 2" xfId="143" xr:uid="{00000000-0005-0000-0000-000017000000}"/>
    <cellStyle name="20% - Accent5 2 3" xfId="124" xr:uid="{00000000-0005-0000-0000-000018000000}"/>
    <cellStyle name="20% - Accent6" xfId="6" builtinId="50" customBuiltin="1"/>
    <cellStyle name="20% - Accent6 2" xfId="50" xr:uid="{00000000-0005-0000-0000-00001A000000}"/>
    <cellStyle name="20% - Accent6 2 2" xfId="107" xr:uid="{00000000-0005-0000-0000-00001B000000}"/>
    <cellStyle name="20% - Accent6 2 2 2" xfId="144" xr:uid="{00000000-0005-0000-0000-00001C000000}"/>
    <cellStyle name="20% - Accent6 2 3" xfId="125" xr:uid="{00000000-0005-0000-0000-00001D000000}"/>
    <cellStyle name="40% - Accent1" xfId="7" builtinId="31" customBuiltin="1"/>
    <cellStyle name="40% - Accent1 2" xfId="51" xr:uid="{00000000-0005-0000-0000-00001F000000}"/>
    <cellStyle name="40% - Accent1 2 2" xfId="108" xr:uid="{00000000-0005-0000-0000-000020000000}"/>
    <cellStyle name="40% - Accent1 2 2 2" xfId="145" xr:uid="{00000000-0005-0000-0000-000021000000}"/>
    <cellStyle name="40% - Accent1 2 3" xfId="126" xr:uid="{00000000-0005-0000-0000-000022000000}"/>
    <cellStyle name="40% - Accent2" xfId="8" builtinId="35" customBuiltin="1"/>
    <cellStyle name="40% - Accent2 2" xfId="52" xr:uid="{00000000-0005-0000-0000-000024000000}"/>
    <cellStyle name="40% - Accent2 2 2" xfId="109" xr:uid="{00000000-0005-0000-0000-000025000000}"/>
    <cellStyle name="40% - Accent2 2 2 2" xfId="146" xr:uid="{00000000-0005-0000-0000-000026000000}"/>
    <cellStyle name="40% - Accent2 2 3" xfId="127" xr:uid="{00000000-0005-0000-0000-000027000000}"/>
    <cellStyle name="40% - Accent3" xfId="9" builtinId="39" customBuiltin="1"/>
    <cellStyle name="40% - Accent3 2" xfId="53" xr:uid="{00000000-0005-0000-0000-000029000000}"/>
    <cellStyle name="40% - Accent3 2 2" xfId="110" xr:uid="{00000000-0005-0000-0000-00002A000000}"/>
    <cellStyle name="40% - Accent3 2 2 2" xfId="147" xr:uid="{00000000-0005-0000-0000-00002B000000}"/>
    <cellStyle name="40% - Accent3 2 3" xfId="128" xr:uid="{00000000-0005-0000-0000-00002C000000}"/>
    <cellStyle name="40% - Accent4" xfId="10" builtinId="43" customBuiltin="1"/>
    <cellStyle name="40% - Accent4 2" xfId="54" xr:uid="{00000000-0005-0000-0000-00002E000000}"/>
    <cellStyle name="40% - Accent4 2 2" xfId="111" xr:uid="{00000000-0005-0000-0000-00002F000000}"/>
    <cellStyle name="40% - Accent4 2 2 2" xfId="148" xr:uid="{00000000-0005-0000-0000-000030000000}"/>
    <cellStyle name="40% - Accent4 2 3" xfId="129" xr:uid="{00000000-0005-0000-0000-000031000000}"/>
    <cellStyle name="40% - Accent5" xfId="11" builtinId="47" customBuiltin="1"/>
    <cellStyle name="40% - Accent5 2" xfId="55" xr:uid="{00000000-0005-0000-0000-000033000000}"/>
    <cellStyle name="40% - Accent5 2 2" xfId="112" xr:uid="{00000000-0005-0000-0000-000034000000}"/>
    <cellStyle name="40% - Accent5 2 2 2" xfId="149" xr:uid="{00000000-0005-0000-0000-000035000000}"/>
    <cellStyle name="40% - Accent5 2 3" xfId="130" xr:uid="{00000000-0005-0000-0000-000036000000}"/>
    <cellStyle name="40% - Accent6" xfId="12" builtinId="51" customBuiltin="1"/>
    <cellStyle name="40% - Accent6 2" xfId="56" xr:uid="{00000000-0005-0000-0000-000038000000}"/>
    <cellStyle name="40% - Accent6 2 2" xfId="113" xr:uid="{00000000-0005-0000-0000-000039000000}"/>
    <cellStyle name="40% - Accent6 2 2 2" xfId="150" xr:uid="{00000000-0005-0000-0000-00003A000000}"/>
    <cellStyle name="40% - Accent6 2 3" xfId="131" xr:uid="{00000000-0005-0000-0000-00003B000000}"/>
    <cellStyle name="60% - Accent1" xfId="13" builtinId="32" customBuiltin="1"/>
    <cellStyle name="60% - Accent1 2" xfId="57" xr:uid="{00000000-0005-0000-0000-00003D000000}"/>
    <cellStyle name="60% - Accent2" xfId="14" builtinId="36" customBuiltin="1"/>
    <cellStyle name="60% - Accent2 2" xfId="58" xr:uid="{00000000-0005-0000-0000-00003F000000}"/>
    <cellStyle name="60% - Accent3" xfId="15" builtinId="40" customBuiltin="1"/>
    <cellStyle name="60% - Accent3 2" xfId="59" xr:uid="{00000000-0005-0000-0000-000041000000}"/>
    <cellStyle name="60% - Accent4" xfId="16" builtinId="44" customBuiltin="1"/>
    <cellStyle name="60% - Accent4 2" xfId="60" xr:uid="{00000000-0005-0000-0000-000043000000}"/>
    <cellStyle name="60% - Accent5" xfId="17" builtinId="48" customBuiltin="1"/>
    <cellStyle name="60% - Accent5 2" xfId="61" xr:uid="{00000000-0005-0000-0000-000045000000}"/>
    <cellStyle name="60% - Accent6" xfId="18" builtinId="52" customBuiltin="1"/>
    <cellStyle name="60% - Accent6 2" xfId="62" xr:uid="{00000000-0005-0000-0000-000047000000}"/>
    <cellStyle name="Accent1" xfId="19" builtinId="29" customBuiltin="1"/>
    <cellStyle name="Accent1 2" xfId="63" xr:uid="{00000000-0005-0000-0000-000049000000}"/>
    <cellStyle name="Accent2" xfId="20" builtinId="33" customBuiltin="1"/>
    <cellStyle name="Accent2 2" xfId="64" xr:uid="{00000000-0005-0000-0000-00004B000000}"/>
    <cellStyle name="Accent3" xfId="21" builtinId="37" customBuiltin="1"/>
    <cellStyle name="Accent3 2" xfId="65" xr:uid="{00000000-0005-0000-0000-00004D000000}"/>
    <cellStyle name="Accent4" xfId="22" builtinId="41" customBuiltin="1"/>
    <cellStyle name="Accent4 2" xfId="66" xr:uid="{00000000-0005-0000-0000-00004F000000}"/>
    <cellStyle name="Accent5" xfId="23" builtinId="45" customBuiltin="1"/>
    <cellStyle name="Accent5 2" xfId="67" xr:uid="{00000000-0005-0000-0000-000051000000}"/>
    <cellStyle name="Accent6" xfId="24" builtinId="49" customBuiltin="1"/>
    <cellStyle name="Accent6 2" xfId="68" xr:uid="{00000000-0005-0000-0000-000053000000}"/>
    <cellStyle name="Bad" xfId="25" builtinId="27" customBuiltin="1"/>
    <cellStyle name="Bad 2" xfId="69" xr:uid="{00000000-0005-0000-0000-000055000000}"/>
    <cellStyle name="Calculation" xfId="26" builtinId="22" customBuiltin="1"/>
    <cellStyle name="Calculation 2" xfId="70" xr:uid="{00000000-0005-0000-0000-000057000000}"/>
    <cellStyle name="Check Cell" xfId="27" builtinId="23" customBuiltin="1"/>
    <cellStyle name="Check Cell 2" xfId="71" xr:uid="{00000000-0005-0000-0000-000059000000}"/>
    <cellStyle name="Comma" xfId="28" builtinId="3"/>
    <cellStyle name="Comma 2" xfId="29" xr:uid="{00000000-0005-0000-0000-00005B000000}"/>
    <cellStyle name="Comma 2 2" xfId="74" xr:uid="{00000000-0005-0000-0000-00005C000000}"/>
    <cellStyle name="Comma 2 3" xfId="73" xr:uid="{00000000-0005-0000-0000-00005D000000}"/>
    <cellStyle name="Comma 3" xfId="75" xr:uid="{00000000-0005-0000-0000-00005E000000}"/>
    <cellStyle name="Comma 4" xfId="72" xr:uid="{00000000-0005-0000-0000-00005F000000}"/>
    <cellStyle name="Comma 4 2" xfId="132" xr:uid="{00000000-0005-0000-0000-000060000000}"/>
    <cellStyle name="Comma 5" xfId="76" xr:uid="{00000000-0005-0000-0000-000061000000}"/>
    <cellStyle name="Comma 5 2" xfId="114" xr:uid="{00000000-0005-0000-0000-000062000000}"/>
    <cellStyle name="Comma 5 2 2" xfId="151" xr:uid="{00000000-0005-0000-0000-000063000000}"/>
    <cellStyle name="Comma 5 3" xfId="133" xr:uid="{00000000-0005-0000-0000-000064000000}"/>
    <cellStyle name="Comma 8" xfId="100" xr:uid="{00000000-0005-0000-0000-000065000000}"/>
    <cellStyle name="Comma 8 2" xfId="115" xr:uid="{00000000-0005-0000-0000-000066000000}"/>
    <cellStyle name="Comma 8 2 2" xfId="152" xr:uid="{00000000-0005-0000-0000-000067000000}"/>
    <cellStyle name="Comma 8 3" xfId="138" xr:uid="{00000000-0005-0000-0000-000068000000}"/>
    <cellStyle name="Currency 2" xfId="77" xr:uid="{00000000-0005-0000-0000-000069000000}"/>
    <cellStyle name="Currency 3" xfId="78" xr:uid="{00000000-0005-0000-0000-00006A000000}"/>
    <cellStyle name="Currency 3 2" xfId="116" xr:uid="{00000000-0005-0000-0000-00006B000000}"/>
    <cellStyle name="Currency 3 2 2" xfId="153" xr:uid="{00000000-0005-0000-0000-00006C000000}"/>
    <cellStyle name="Currency 3 3" xfId="134" xr:uid="{00000000-0005-0000-0000-00006D000000}"/>
    <cellStyle name="Explanatory Text" xfId="30" builtinId="53" customBuiltin="1"/>
    <cellStyle name="Explanatory Text 2" xfId="79" xr:uid="{00000000-0005-0000-0000-00006F000000}"/>
    <cellStyle name="Good" xfId="31" builtinId="26" customBuiltin="1"/>
    <cellStyle name="Good 2" xfId="80" xr:uid="{00000000-0005-0000-0000-000071000000}"/>
    <cellStyle name="Heading 1" xfId="32" builtinId="16" customBuiltin="1"/>
    <cellStyle name="Heading 1 2" xfId="81" xr:uid="{00000000-0005-0000-0000-000073000000}"/>
    <cellStyle name="Heading 2" xfId="33" builtinId="17" customBuiltin="1"/>
    <cellStyle name="Heading 2 2" xfId="82" xr:uid="{00000000-0005-0000-0000-000075000000}"/>
    <cellStyle name="Heading 3" xfId="34" builtinId="18" customBuiltin="1"/>
    <cellStyle name="Heading 3 2" xfId="83" xr:uid="{00000000-0005-0000-0000-000077000000}"/>
    <cellStyle name="Heading 4" xfId="35" builtinId="19" customBuiltin="1"/>
    <cellStyle name="Heading 4 2" xfId="84" xr:uid="{00000000-0005-0000-0000-000079000000}"/>
    <cellStyle name="Input" xfId="36" builtinId="20" customBuiltin="1"/>
    <cellStyle name="Input 2" xfId="85" xr:uid="{00000000-0005-0000-0000-00007B000000}"/>
    <cellStyle name="Linked Cell" xfId="37" builtinId="24" customBuiltin="1"/>
    <cellStyle name="Linked Cell 2" xfId="86" xr:uid="{00000000-0005-0000-0000-00007D000000}"/>
    <cellStyle name="Neutral" xfId="38" builtinId="28" customBuiltin="1"/>
    <cellStyle name="Neutral 2" xfId="87" xr:uid="{00000000-0005-0000-0000-00007F000000}"/>
    <cellStyle name="Normal" xfId="0" builtinId="0"/>
    <cellStyle name="Normal 2" xfId="88" xr:uid="{00000000-0005-0000-0000-000081000000}"/>
    <cellStyle name="Normal 2 2" xfId="89" xr:uid="{00000000-0005-0000-0000-000082000000}"/>
    <cellStyle name="Normal 3" xfId="90" xr:uid="{00000000-0005-0000-0000-000083000000}"/>
    <cellStyle name="Normal 4" xfId="91" xr:uid="{00000000-0005-0000-0000-000084000000}"/>
    <cellStyle name="Normal 5" xfId="101" xr:uid="{00000000-0005-0000-0000-000085000000}"/>
    <cellStyle name="Normal 7" xfId="92" xr:uid="{00000000-0005-0000-0000-000086000000}"/>
    <cellStyle name="Normal 7 2" xfId="117" xr:uid="{00000000-0005-0000-0000-000087000000}"/>
    <cellStyle name="Normal 7 2 2" xfId="154" xr:uid="{00000000-0005-0000-0000-000088000000}"/>
    <cellStyle name="Normal 7 3" xfId="135" xr:uid="{00000000-0005-0000-0000-000089000000}"/>
    <cellStyle name="Note" xfId="39" builtinId="10" customBuiltin="1"/>
    <cellStyle name="Note 2" xfId="93" xr:uid="{00000000-0005-0000-0000-00008B000000}"/>
    <cellStyle name="Note 2 2" xfId="118" xr:uid="{00000000-0005-0000-0000-00008C000000}"/>
    <cellStyle name="Note 2 2 2" xfId="155" xr:uid="{00000000-0005-0000-0000-00008D000000}"/>
    <cellStyle name="Note 2 3" xfId="136" xr:uid="{00000000-0005-0000-0000-00008E000000}"/>
    <cellStyle name="Note 3" xfId="119" xr:uid="{00000000-0005-0000-0000-00008F000000}"/>
    <cellStyle name="Output" xfId="40" builtinId="21" customBuiltin="1"/>
    <cellStyle name="Output 2" xfId="94" xr:uid="{00000000-0005-0000-0000-000091000000}"/>
    <cellStyle name="Percent" xfId="41" builtinId="5"/>
    <cellStyle name="Percent 2" xfId="96" xr:uid="{00000000-0005-0000-0000-000093000000}"/>
    <cellStyle name="Percent 3" xfId="95" xr:uid="{00000000-0005-0000-0000-000094000000}"/>
    <cellStyle name="Percent 3 2" xfId="137" xr:uid="{00000000-0005-0000-0000-000095000000}"/>
    <cellStyle name="Title" xfId="42" builtinId="15" customBuiltin="1"/>
    <cellStyle name="Title 2" xfId="97" xr:uid="{00000000-0005-0000-0000-000097000000}"/>
    <cellStyle name="Total" xfId="43" builtinId="25" customBuiltin="1"/>
    <cellStyle name="Total 2" xfId="98" xr:uid="{00000000-0005-0000-0000-000099000000}"/>
    <cellStyle name="Warning Text" xfId="44" builtinId="11" customBuiltin="1"/>
    <cellStyle name="Warning Text 2" xfId="99" xr:uid="{00000000-0005-0000-0000-00009B000000}"/>
  </cellStyles>
  <dxfs count="49">
    <dxf>
      <border>
        <left/>
        <right/>
        <top style="thin">
          <color indexed="10"/>
        </top>
        <bottom style="thin">
          <color indexed="10"/>
        </bottom>
      </border>
    </dxf>
    <dxf>
      <font>
        <condense val="0"/>
        <extend val="0"/>
        <color indexed="12"/>
      </font>
      <border>
        <left/>
        <right/>
        <top style="thin">
          <color indexed="10"/>
        </top>
        <bottom style="thin">
          <color indexed="10"/>
        </bottom>
      </border>
    </dxf>
    <dxf>
      <font>
        <condense val="0"/>
        <extend val="0"/>
        <color indexed="12"/>
      </font>
      <border>
        <left/>
        <right/>
        <top style="thin">
          <color indexed="10"/>
        </top>
        <bottom style="thin">
          <color indexed="10"/>
        </bottom>
      </border>
    </dxf>
    <dxf>
      <font>
        <condense val="0"/>
        <extend val="0"/>
        <color indexed="12"/>
      </font>
      <border>
        <left/>
        <right/>
        <top style="thin">
          <color indexed="10"/>
        </top>
        <bottom style="thin">
          <color indexed="10"/>
        </bottom>
      </border>
    </dxf>
    <dxf>
      <font>
        <condense val="0"/>
        <extend val="0"/>
        <color indexed="12"/>
      </font>
      <border>
        <left/>
        <right/>
        <top style="thin">
          <color indexed="10"/>
        </top>
        <bottom style="thin">
          <color indexed="10"/>
        </bottom>
      </border>
    </dxf>
    <dxf>
      <font>
        <condense val="0"/>
        <extend val="0"/>
        <color indexed="12"/>
      </font>
      <border>
        <left/>
        <right/>
        <top style="thin">
          <color indexed="10"/>
        </top>
        <bottom style="thin">
          <color indexed="10"/>
        </bottom>
      </border>
    </dxf>
    <dxf>
      <font>
        <condense val="0"/>
        <extend val="0"/>
        <color indexed="12"/>
      </font>
      <border>
        <left/>
        <right/>
        <top style="thin">
          <color indexed="10"/>
        </top>
        <bottom style="thin">
          <color indexed="10"/>
        </bottom>
      </border>
    </dxf>
    <dxf>
      <font>
        <condense val="0"/>
        <extend val="0"/>
        <color indexed="12"/>
      </font>
      <border>
        <left/>
        <right/>
        <top style="thin">
          <color indexed="10"/>
        </top>
        <bottom style="thin">
          <color indexed="10"/>
        </bottom>
      </border>
    </dxf>
    <dxf>
      <font>
        <condense val="0"/>
        <extend val="0"/>
        <color indexed="12"/>
      </font>
      <border>
        <left/>
        <right/>
        <top style="thin">
          <color indexed="10"/>
        </top>
        <bottom style="thin">
          <color indexed="10"/>
        </bottom>
      </border>
    </dxf>
    <dxf>
      <font>
        <condense val="0"/>
        <extend val="0"/>
        <color indexed="12"/>
      </font>
      <border>
        <left/>
        <right/>
        <top style="thin">
          <color indexed="10"/>
        </top>
        <bottom style="thin">
          <color indexed="10"/>
        </bottom>
      </border>
    </dxf>
    <dxf>
      <font>
        <condense val="0"/>
        <extend val="0"/>
        <color indexed="12"/>
      </font>
      <border>
        <left/>
        <right/>
        <top style="thin">
          <color indexed="10"/>
        </top>
        <bottom style="thin">
          <color indexed="10"/>
        </bottom>
      </border>
    </dxf>
    <dxf>
      <font>
        <condense val="0"/>
        <extend val="0"/>
        <color indexed="12"/>
      </font>
      <border>
        <left/>
        <right/>
        <top style="thin">
          <color indexed="10"/>
        </top>
        <bottom style="thin">
          <color indexed="10"/>
        </bottom>
      </border>
    </dxf>
    <dxf>
      <font>
        <condense val="0"/>
        <extend val="0"/>
        <color indexed="12"/>
      </font>
      <border>
        <left/>
        <right/>
        <top style="thin">
          <color indexed="10"/>
        </top>
        <bottom style="thin">
          <color indexed="10"/>
        </bottom>
      </border>
    </dxf>
    <dxf>
      <font>
        <condense val="0"/>
        <extend val="0"/>
        <color indexed="12"/>
      </font>
      <border>
        <left/>
        <right/>
        <top style="thin">
          <color indexed="10"/>
        </top>
        <bottom style="thin">
          <color indexed="10"/>
        </bottom>
      </border>
    </dxf>
    <dxf>
      <font>
        <condense val="0"/>
        <extend val="0"/>
        <color indexed="12"/>
      </font>
      <border>
        <left/>
        <right/>
        <top style="thin">
          <color indexed="10"/>
        </top>
        <bottom style="thin">
          <color indexed="10"/>
        </bottom>
      </border>
    </dxf>
    <dxf>
      <font>
        <condense val="0"/>
        <extend val="0"/>
        <color indexed="12"/>
      </font>
      <border>
        <left/>
        <right/>
        <top style="thin">
          <color indexed="10"/>
        </top>
        <bottom style="thin">
          <color indexed="10"/>
        </bottom>
      </border>
    </dxf>
    <dxf>
      <font>
        <condense val="0"/>
        <extend val="0"/>
        <color indexed="12"/>
      </font>
      <border>
        <left/>
        <right/>
        <top style="thin">
          <color indexed="10"/>
        </top>
        <bottom style="thin">
          <color indexed="10"/>
        </bottom>
      </border>
    </dxf>
    <dxf>
      <font>
        <condense val="0"/>
        <extend val="0"/>
        <color indexed="12"/>
      </font>
      <border>
        <left/>
        <right/>
        <top style="thin">
          <color indexed="10"/>
        </top>
        <bottom style="thin">
          <color indexed="10"/>
        </bottom>
      </border>
    </dxf>
    <dxf>
      <font>
        <condense val="0"/>
        <extend val="0"/>
        <color indexed="12"/>
      </font>
      <border>
        <left/>
        <right/>
        <top style="thin">
          <color indexed="10"/>
        </top>
        <bottom style="thin">
          <color indexed="10"/>
        </bottom>
      </border>
    </dxf>
    <dxf>
      <font>
        <condense val="0"/>
        <extend val="0"/>
        <color indexed="12"/>
      </font>
      <border>
        <left/>
        <right/>
        <top style="thin">
          <color indexed="10"/>
        </top>
        <bottom style="thin">
          <color indexed="10"/>
        </bottom>
      </border>
    </dxf>
    <dxf>
      <font>
        <condense val="0"/>
        <extend val="0"/>
        <color indexed="12"/>
      </font>
      <border>
        <left/>
        <right/>
        <top style="thin">
          <color indexed="10"/>
        </top>
        <bottom style="thin">
          <color indexed="10"/>
        </bottom>
      </border>
    </dxf>
    <dxf>
      <font>
        <condense val="0"/>
        <extend val="0"/>
        <color indexed="12"/>
      </font>
      <border>
        <left/>
        <right/>
        <top style="thin">
          <color indexed="10"/>
        </top>
        <bottom style="thin">
          <color indexed="10"/>
        </bottom>
      </border>
    </dxf>
    <dxf>
      <font>
        <condense val="0"/>
        <extend val="0"/>
        <color indexed="12"/>
      </font>
      <border>
        <left/>
        <right/>
        <top style="thin">
          <color indexed="10"/>
        </top>
        <bottom style="thin">
          <color indexed="10"/>
        </bottom>
      </border>
    </dxf>
    <dxf>
      <font>
        <condense val="0"/>
        <extend val="0"/>
        <color indexed="12"/>
      </font>
      <border>
        <left/>
        <right/>
        <top style="thin">
          <color indexed="10"/>
        </top>
        <bottom style="thin">
          <color indexed="10"/>
        </bottom>
      </border>
    </dxf>
    <dxf>
      <font>
        <condense val="0"/>
        <extend val="0"/>
        <color indexed="12"/>
      </font>
      <border>
        <left/>
        <right/>
        <top style="thin">
          <color indexed="10"/>
        </top>
        <bottom style="thin">
          <color indexed="10"/>
        </bottom>
      </border>
    </dxf>
    <dxf>
      <font>
        <condense val="0"/>
        <extend val="0"/>
        <color indexed="12"/>
      </font>
      <border>
        <left/>
        <right/>
        <top style="thin">
          <color indexed="10"/>
        </top>
        <bottom style="thin">
          <color indexed="10"/>
        </bottom>
      </border>
    </dxf>
    <dxf>
      <font>
        <condense val="0"/>
        <extend val="0"/>
        <color indexed="12"/>
      </font>
      <border>
        <left/>
        <right/>
        <top style="thin">
          <color indexed="10"/>
        </top>
        <bottom style="thin">
          <color indexed="10"/>
        </bottom>
      </border>
    </dxf>
    <dxf>
      <font>
        <condense val="0"/>
        <extend val="0"/>
        <color indexed="12"/>
      </font>
      <border>
        <left/>
        <right/>
        <top style="thin">
          <color indexed="10"/>
        </top>
        <bottom style="thin">
          <color indexed="10"/>
        </bottom>
      </border>
    </dxf>
    <dxf>
      <font>
        <condense val="0"/>
        <extend val="0"/>
        <color indexed="12"/>
      </font>
      <border>
        <left/>
        <right/>
        <top style="thin">
          <color indexed="10"/>
        </top>
        <bottom style="thin">
          <color indexed="10"/>
        </bottom>
      </border>
    </dxf>
    <dxf>
      <font>
        <condense val="0"/>
        <extend val="0"/>
        <color indexed="12"/>
      </font>
      <border>
        <left/>
        <right/>
        <top style="thin">
          <color indexed="10"/>
        </top>
        <bottom style="thin">
          <color indexed="10"/>
        </bottom>
      </border>
    </dxf>
    <dxf>
      <font>
        <condense val="0"/>
        <extend val="0"/>
        <color indexed="12"/>
      </font>
      <border>
        <left/>
        <right/>
        <top style="thin">
          <color indexed="10"/>
        </top>
        <bottom style="thin">
          <color indexed="10"/>
        </bottom>
      </border>
    </dxf>
    <dxf>
      <font>
        <condense val="0"/>
        <extend val="0"/>
        <color indexed="12"/>
      </font>
      <border>
        <left/>
        <right/>
        <top style="thin">
          <color indexed="10"/>
        </top>
        <bottom style="thin">
          <color indexed="10"/>
        </bottom>
      </border>
    </dxf>
    <dxf>
      <font>
        <condense val="0"/>
        <extend val="0"/>
        <color indexed="12"/>
      </font>
      <border>
        <left/>
        <right/>
        <top style="thin">
          <color indexed="10"/>
        </top>
        <bottom style="thin">
          <color indexed="10"/>
        </bottom>
      </border>
    </dxf>
    <dxf>
      <font>
        <condense val="0"/>
        <extend val="0"/>
        <color indexed="12"/>
      </font>
      <border>
        <left/>
        <right/>
        <top style="thin">
          <color indexed="10"/>
        </top>
        <bottom style="thin">
          <color indexed="10"/>
        </bottom>
      </border>
    </dxf>
    <dxf>
      <font>
        <condense val="0"/>
        <extend val="0"/>
        <color indexed="12"/>
      </font>
      <border>
        <left/>
        <right/>
        <top style="thin">
          <color indexed="10"/>
        </top>
        <bottom style="thin">
          <color indexed="10"/>
        </bottom>
      </border>
    </dxf>
    <dxf>
      <font>
        <condense val="0"/>
        <extend val="0"/>
        <color indexed="12"/>
      </font>
      <border>
        <left/>
        <right/>
        <top style="thin">
          <color indexed="10"/>
        </top>
        <bottom style="thin">
          <color indexed="10"/>
        </bottom>
      </border>
    </dxf>
    <dxf>
      <font>
        <condense val="0"/>
        <extend val="0"/>
        <color indexed="12"/>
      </font>
      <border>
        <left/>
        <right/>
        <top style="thin">
          <color indexed="10"/>
        </top>
        <bottom style="thin">
          <color indexed="10"/>
        </bottom>
      </border>
    </dxf>
    <dxf>
      <font>
        <condense val="0"/>
        <extend val="0"/>
        <color indexed="12"/>
      </font>
      <border>
        <left/>
        <right/>
        <top style="thin">
          <color indexed="10"/>
        </top>
        <bottom style="thin">
          <color indexed="10"/>
        </bottom>
      </border>
    </dxf>
    <dxf>
      <font>
        <condense val="0"/>
        <extend val="0"/>
        <color indexed="12"/>
      </font>
      <border>
        <left/>
        <right/>
        <top style="thin">
          <color indexed="10"/>
        </top>
        <bottom style="thin">
          <color indexed="10"/>
        </bottom>
      </border>
    </dxf>
    <dxf>
      <font>
        <condense val="0"/>
        <extend val="0"/>
        <color indexed="12"/>
      </font>
      <border>
        <left/>
        <right/>
        <top style="thin">
          <color indexed="10"/>
        </top>
        <bottom style="thin">
          <color indexed="10"/>
        </bottom>
      </border>
    </dxf>
    <dxf>
      <font>
        <condense val="0"/>
        <extend val="0"/>
        <color indexed="12"/>
      </font>
      <border>
        <left/>
        <right/>
        <top style="thin">
          <color indexed="10"/>
        </top>
        <bottom style="thin">
          <color indexed="10"/>
        </bottom>
      </border>
    </dxf>
    <dxf>
      <font>
        <condense val="0"/>
        <extend val="0"/>
        <color indexed="12"/>
      </font>
      <border>
        <left/>
        <right/>
        <top style="thin">
          <color indexed="10"/>
        </top>
        <bottom style="thin">
          <color indexed="10"/>
        </bottom>
      </border>
    </dxf>
    <dxf>
      <font>
        <condense val="0"/>
        <extend val="0"/>
        <color indexed="12"/>
      </font>
      <border>
        <left/>
        <right/>
        <top style="thin">
          <color indexed="10"/>
        </top>
        <bottom style="thin">
          <color indexed="10"/>
        </bottom>
      </border>
    </dxf>
    <dxf>
      <font>
        <condense val="0"/>
        <extend val="0"/>
        <color indexed="12"/>
      </font>
      <border>
        <left/>
        <right/>
        <top style="thin">
          <color indexed="10"/>
        </top>
        <bottom style="thin">
          <color indexed="10"/>
        </bottom>
      </border>
    </dxf>
    <dxf>
      <font>
        <condense val="0"/>
        <extend val="0"/>
        <color indexed="12"/>
      </font>
      <border>
        <left/>
        <right/>
        <top style="thin">
          <color indexed="10"/>
        </top>
        <bottom style="thin">
          <color indexed="10"/>
        </bottom>
      </border>
    </dxf>
    <dxf>
      <font>
        <condense val="0"/>
        <extend val="0"/>
        <color indexed="12"/>
      </font>
      <border>
        <left/>
        <right/>
        <top style="thin">
          <color indexed="10"/>
        </top>
        <bottom style="thin">
          <color indexed="10"/>
        </bottom>
      </border>
    </dxf>
    <dxf>
      <font>
        <condense val="0"/>
        <extend val="0"/>
        <color indexed="12"/>
      </font>
      <border>
        <left/>
        <right/>
        <top style="thin">
          <color indexed="10"/>
        </top>
        <bottom style="thin">
          <color indexed="10"/>
        </bottom>
      </border>
    </dxf>
    <dxf>
      <font>
        <condense val="0"/>
        <extend val="0"/>
        <color indexed="12"/>
      </font>
      <border>
        <left/>
        <right/>
        <top style="thin">
          <color indexed="10"/>
        </top>
        <bottom style="thin">
          <color indexed="10"/>
        </bottom>
      </border>
    </dxf>
    <dxf>
      <border>
        <left/>
        <right/>
        <top style="thin">
          <color indexed="10"/>
        </top>
        <bottom style="thin">
          <color indexed="10"/>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E160"/>
  <sheetViews>
    <sheetView tabSelected="1" zoomScale="70" zoomScaleNormal="70" zoomScaleSheetLayoutView="75" workbookViewId="0">
      <selection activeCell="E7" sqref="E7:E8"/>
    </sheetView>
  </sheetViews>
  <sheetFormatPr defaultColWidth="9.1796875" defaultRowHeight="15.5" x14ac:dyDescent="0.25"/>
  <cols>
    <col min="1" max="1" width="5" style="78" customWidth="1"/>
    <col min="2" max="2" width="17.26953125" style="4" bestFit="1" customWidth="1"/>
    <col min="3" max="3" width="22.453125" style="4" customWidth="1"/>
    <col min="4" max="4" width="21" style="82" customWidth="1"/>
    <col min="5" max="5" width="18.54296875" style="82" customWidth="1"/>
    <col min="6" max="7" width="19.54296875" style="80" customWidth="1"/>
    <col min="8" max="8" width="14.26953125" style="80" customWidth="1"/>
    <col min="9" max="9" width="23" style="4" customWidth="1"/>
    <col min="10" max="10" width="19.453125" style="82" customWidth="1"/>
    <col min="11" max="11" width="17.453125" style="82" customWidth="1"/>
    <col min="12" max="12" width="19" style="80" customWidth="1"/>
    <col min="13" max="13" width="19.453125" style="80" customWidth="1"/>
    <col min="14" max="14" width="15.453125" style="80" customWidth="1"/>
    <col min="15" max="15" width="19.54296875" style="80" customWidth="1"/>
    <col min="16" max="16" width="19.1796875" style="80" customWidth="1"/>
    <col min="17" max="17" width="14.453125" style="79" customWidth="1"/>
    <col min="18" max="19" width="16.26953125" style="4" customWidth="1"/>
    <col min="20" max="20" width="14.453125" style="83" customWidth="1"/>
    <col min="21" max="21" width="18.453125" style="1" customWidth="1"/>
    <col min="22" max="22" width="71.26953125" style="2" customWidth="1"/>
    <col min="23" max="24" width="71.26953125" style="1" customWidth="1"/>
    <col min="25" max="25" width="11.7265625" style="2" customWidth="1"/>
    <col min="26" max="26" width="79.7265625" style="1" customWidth="1"/>
    <col min="27" max="27" width="9.1796875" style="3"/>
    <col min="28" max="28" width="13.453125" style="4" bestFit="1" customWidth="1"/>
    <col min="29" max="29" width="18" style="4" bestFit="1" customWidth="1"/>
    <col min="30" max="31" width="17.7265625" style="4" bestFit="1" customWidth="1"/>
    <col min="32" max="32" width="37.81640625" style="4" customWidth="1"/>
    <col min="33" max="16384" width="9.1796875" style="4"/>
  </cols>
  <sheetData>
    <row r="1" spans="1:31" x14ac:dyDescent="0.25">
      <c r="A1" s="113" t="s">
        <v>150</v>
      </c>
      <c r="B1" s="113"/>
      <c r="C1" s="113"/>
      <c r="D1" s="113"/>
      <c r="E1" s="113"/>
      <c r="F1" s="113"/>
      <c r="G1" s="113"/>
      <c r="H1" s="113"/>
      <c r="I1" s="113"/>
      <c r="J1" s="113"/>
      <c r="K1" s="113"/>
      <c r="L1" s="113"/>
      <c r="M1" s="113"/>
      <c r="N1" s="113"/>
      <c r="O1" s="113"/>
      <c r="P1" s="113"/>
      <c r="Q1" s="113"/>
      <c r="R1" s="113"/>
      <c r="S1" s="113"/>
      <c r="T1" s="113"/>
    </row>
    <row r="2" spans="1:31" x14ac:dyDescent="0.25">
      <c r="A2" s="114" t="s">
        <v>0</v>
      </c>
      <c r="B2" s="114"/>
      <c r="C2" s="114"/>
      <c r="D2" s="114"/>
      <c r="E2" s="114"/>
      <c r="F2" s="114"/>
      <c r="G2" s="114"/>
      <c r="H2" s="114"/>
      <c r="I2" s="114"/>
      <c r="J2" s="114"/>
      <c r="K2" s="114"/>
      <c r="L2" s="114"/>
      <c r="M2" s="114"/>
      <c r="N2" s="114"/>
      <c r="O2" s="114"/>
      <c r="P2" s="114"/>
      <c r="Q2" s="114"/>
      <c r="R2" s="114"/>
      <c r="S2" s="114"/>
      <c r="T2" s="114"/>
      <c r="Z2" s="5"/>
    </row>
    <row r="3" spans="1:31" x14ac:dyDescent="0.25">
      <c r="A3" s="114" t="s">
        <v>135</v>
      </c>
      <c r="B3" s="114"/>
      <c r="C3" s="114"/>
      <c r="D3" s="114"/>
      <c r="E3" s="114"/>
      <c r="F3" s="114"/>
      <c r="G3" s="114"/>
      <c r="H3" s="114"/>
      <c r="I3" s="114"/>
      <c r="J3" s="114"/>
      <c r="K3" s="114"/>
      <c r="L3" s="114"/>
      <c r="M3" s="114"/>
      <c r="N3" s="114"/>
      <c r="O3" s="114"/>
      <c r="P3" s="114"/>
      <c r="Q3" s="114"/>
      <c r="R3" s="114"/>
      <c r="S3" s="114"/>
      <c r="T3" s="114"/>
      <c r="Z3" s="5"/>
    </row>
    <row r="4" spans="1:31" ht="18" x14ac:dyDescent="0.25">
      <c r="A4" s="114" t="s">
        <v>154</v>
      </c>
      <c r="B4" s="114"/>
      <c r="C4" s="114"/>
      <c r="D4" s="114"/>
      <c r="E4" s="114"/>
      <c r="F4" s="114"/>
      <c r="G4" s="114"/>
      <c r="H4" s="114"/>
      <c r="I4" s="114"/>
      <c r="J4" s="114"/>
      <c r="K4" s="114"/>
      <c r="L4" s="114"/>
      <c r="M4" s="114"/>
      <c r="N4" s="114"/>
      <c r="O4" s="114"/>
      <c r="P4" s="114"/>
      <c r="Q4" s="114"/>
      <c r="R4" s="114"/>
      <c r="S4" s="114"/>
      <c r="T4" s="114"/>
      <c r="Z4" s="5"/>
    </row>
    <row r="5" spans="1:31" ht="18.5" thickBot="1" x14ac:dyDescent="0.3">
      <c r="A5" s="114" t="s">
        <v>155</v>
      </c>
      <c r="B5" s="114"/>
      <c r="C5" s="114"/>
      <c r="D5" s="114"/>
      <c r="E5" s="114"/>
      <c r="F5" s="114"/>
      <c r="G5" s="114"/>
      <c r="H5" s="114"/>
      <c r="I5" s="114"/>
      <c r="J5" s="114"/>
      <c r="K5" s="114"/>
      <c r="L5" s="114"/>
      <c r="M5" s="114"/>
      <c r="N5" s="114"/>
      <c r="O5" s="114"/>
      <c r="P5" s="114"/>
      <c r="Q5" s="114"/>
      <c r="R5" s="114"/>
      <c r="S5" s="114"/>
      <c r="T5" s="114"/>
      <c r="Z5" s="5"/>
    </row>
    <row r="6" spans="1:31" s="11" customFormat="1" ht="18.5" thickBot="1" x14ac:dyDescent="0.3">
      <c r="A6" s="96" t="s">
        <v>1</v>
      </c>
      <c r="B6" s="97"/>
      <c r="C6" s="96" t="s">
        <v>152</v>
      </c>
      <c r="D6" s="97"/>
      <c r="E6" s="97"/>
      <c r="F6" s="97"/>
      <c r="G6" s="97"/>
      <c r="H6" s="97"/>
      <c r="I6" s="96" t="s">
        <v>156</v>
      </c>
      <c r="J6" s="97"/>
      <c r="K6" s="97"/>
      <c r="L6" s="97"/>
      <c r="M6" s="97"/>
      <c r="N6" s="106"/>
      <c r="O6" s="107" t="s">
        <v>141</v>
      </c>
      <c r="P6" s="108"/>
      <c r="Q6" s="108"/>
      <c r="R6" s="109"/>
      <c r="S6" s="109"/>
      <c r="T6" s="110"/>
      <c r="U6" s="6"/>
      <c r="V6" s="8"/>
      <c r="W6" s="7"/>
      <c r="X6" s="7"/>
      <c r="Y6" s="8"/>
      <c r="Z6" s="9"/>
      <c r="AA6" s="10"/>
    </row>
    <row r="7" spans="1:31" s="11" customFormat="1" ht="54.75" customHeight="1" thickBot="1" x14ac:dyDescent="0.3">
      <c r="A7" s="98"/>
      <c r="B7" s="99"/>
      <c r="C7" s="94" t="s">
        <v>142</v>
      </c>
      <c r="D7" s="89" t="s">
        <v>137</v>
      </c>
      <c r="E7" s="89" t="s">
        <v>143</v>
      </c>
      <c r="F7" s="89" t="s">
        <v>138</v>
      </c>
      <c r="G7" s="89" t="s">
        <v>144</v>
      </c>
      <c r="H7" s="89" t="s">
        <v>136</v>
      </c>
      <c r="I7" s="94" t="s">
        <v>145</v>
      </c>
      <c r="J7" s="89" t="s">
        <v>137</v>
      </c>
      <c r="K7" s="89" t="s">
        <v>143</v>
      </c>
      <c r="L7" s="89" t="s">
        <v>138</v>
      </c>
      <c r="M7" s="89" t="s">
        <v>144</v>
      </c>
      <c r="N7" s="111" t="s">
        <v>136</v>
      </c>
      <c r="O7" s="104" t="s">
        <v>146</v>
      </c>
      <c r="P7" s="104"/>
      <c r="Q7" s="105"/>
      <c r="R7" s="103" t="s">
        <v>147</v>
      </c>
      <c r="S7" s="104"/>
      <c r="T7" s="105"/>
      <c r="U7" s="6"/>
      <c r="V7" s="8"/>
      <c r="W7" s="12"/>
      <c r="X7" s="12"/>
      <c r="Y7" s="8"/>
      <c r="Z7" s="9"/>
      <c r="AA7" s="10"/>
    </row>
    <row r="8" spans="1:31" ht="67.5" customHeight="1" thickBot="1" x14ac:dyDescent="0.3">
      <c r="A8" s="98"/>
      <c r="B8" s="99"/>
      <c r="C8" s="95"/>
      <c r="D8" s="90"/>
      <c r="E8" s="90"/>
      <c r="F8" s="90"/>
      <c r="G8" s="90"/>
      <c r="H8" s="90"/>
      <c r="I8" s="95"/>
      <c r="J8" s="90"/>
      <c r="K8" s="90"/>
      <c r="L8" s="90"/>
      <c r="M8" s="90"/>
      <c r="N8" s="112"/>
      <c r="O8" s="13" t="s">
        <v>153</v>
      </c>
      <c r="P8" s="14" t="s">
        <v>157</v>
      </c>
      <c r="Q8" s="15" t="s">
        <v>158</v>
      </c>
      <c r="R8" s="14" t="str">
        <f>+O8</f>
        <v>FY 2021</v>
      </c>
      <c r="S8" s="14" t="str">
        <f>+P8</f>
        <v>FY 2022</v>
      </c>
      <c r="T8" s="16" t="str">
        <f>+Q8</f>
        <v>FY 2022 as a percentage of FY 2021</v>
      </c>
      <c r="U8" s="5"/>
      <c r="V8" s="18"/>
      <c r="W8" s="17"/>
      <c r="X8" s="17"/>
      <c r="Y8" s="18"/>
      <c r="Z8" s="5"/>
    </row>
    <row r="9" spans="1:31" s="11" customFormat="1" thickBot="1" x14ac:dyDescent="0.3">
      <c r="A9" s="19" t="s">
        <v>139</v>
      </c>
      <c r="B9" s="20" t="s">
        <v>2</v>
      </c>
      <c r="C9" s="21" t="s">
        <v>139</v>
      </c>
      <c r="D9" s="22" t="s">
        <v>139</v>
      </c>
      <c r="E9" s="22" t="s">
        <v>139</v>
      </c>
      <c r="F9" s="23" t="s">
        <v>139</v>
      </c>
      <c r="G9" s="23" t="s">
        <v>139</v>
      </c>
      <c r="H9" s="23" t="s">
        <v>139</v>
      </c>
      <c r="I9" s="21" t="s">
        <v>139</v>
      </c>
      <c r="J9" s="22" t="s">
        <v>139</v>
      </c>
      <c r="K9" s="22" t="s">
        <v>139</v>
      </c>
      <c r="L9" s="23" t="s">
        <v>139</v>
      </c>
      <c r="M9" s="23" t="s">
        <v>139</v>
      </c>
      <c r="N9" s="23" t="s">
        <v>139</v>
      </c>
      <c r="O9" s="24" t="s">
        <v>139</v>
      </c>
      <c r="P9" s="24" t="s">
        <v>139</v>
      </c>
      <c r="Q9" s="25" t="s">
        <v>139</v>
      </c>
      <c r="R9" s="24" t="s">
        <v>139</v>
      </c>
      <c r="S9" s="24" t="s">
        <v>139</v>
      </c>
      <c r="T9" s="26" t="s">
        <v>139</v>
      </c>
      <c r="U9" s="6"/>
      <c r="V9" s="27"/>
      <c r="W9" s="6"/>
      <c r="X9" s="6"/>
      <c r="Y9" s="27"/>
      <c r="Z9" s="9"/>
      <c r="AA9" s="10"/>
    </row>
    <row r="10" spans="1:31" x14ac:dyDescent="0.25">
      <c r="A10" s="28">
        <v>1</v>
      </c>
      <c r="B10" s="29" t="s">
        <v>9</v>
      </c>
      <c r="C10" s="30">
        <v>49546557.530000001</v>
      </c>
      <c r="D10" s="31">
        <v>0</v>
      </c>
      <c r="E10" s="31">
        <v>-505320.98</v>
      </c>
      <c r="F10" s="31">
        <f>SUM(C10:E10)</f>
        <v>49041236.550000004</v>
      </c>
      <c r="G10" s="31">
        <v>4686.5</v>
      </c>
      <c r="H10" s="32">
        <f t="shared" ref="H10:H73" si="0">ROUND(F10/G10,0)</f>
        <v>10464</v>
      </c>
      <c r="I10" s="30">
        <v>57544275.530000001</v>
      </c>
      <c r="J10" s="31">
        <v>0</v>
      </c>
      <c r="K10" s="31">
        <v>-575762.13</v>
      </c>
      <c r="L10" s="31">
        <f>SUM(I10:K10)</f>
        <v>56968513.399999999</v>
      </c>
      <c r="M10" s="31">
        <v>4586.92</v>
      </c>
      <c r="N10" s="32">
        <f t="shared" ref="N10:N73" si="1">ROUND(L10/M10,0)</f>
        <v>12420</v>
      </c>
      <c r="O10" s="30">
        <f t="shared" ref="O10:O41" si="2">F10</f>
        <v>49041236.550000004</v>
      </c>
      <c r="P10" s="31">
        <f t="shared" ref="P10:P41" si="3">L10</f>
        <v>56968513.399999999</v>
      </c>
      <c r="Q10" s="33">
        <f>ROUND(P10/O10,4)</f>
        <v>1.1616</v>
      </c>
      <c r="R10" s="34">
        <f t="shared" ref="R10:R41" si="4">H10</f>
        <v>10464</v>
      </c>
      <c r="S10" s="35">
        <f t="shared" ref="S10:S41" si="5">N10</f>
        <v>12420</v>
      </c>
      <c r="T10" s="36">
        <f>ROUND(S10/R10,4)</f>
        <v>1.1869000000000001</v>
      </c>
      <c r="U10" s="37"/>
      <c r="W10" s="38"/>
      <c r="X10" s="38"/>
      <c r="Z10" s="5"/>
      <c r="AB10" s="39"/>
      <c r="AC10" s="39"/>
      <c r="AD10" s="39"/>
      <c r="AE10" s="39"/>
    </row>
    <row r="11" spans="1:31" x14ac:dyDescent="0.25">
      <c r="A11" s="40">
        <v>2</v>
      </c>
      <c r="B11" s="41" t="s">
        <v>10</v>
      </c>
      <c r="C11" s="30">
        <v>189031806.06</v>
      </c>
      <c r="D11" s="31">
        <v>-991445.13</v>
      </c>
      <c r="E11" s="31">
        <v>0</v>
      </c>
      <c r="F11" s="31">
        <f t="shared" ref="F11:F74" si="6">SUM(C11:E11)</f>
        <v>188040360.93000001</v>
      </c>
      <c r="G11" s="31">
        <v>13232.78</v>
      </c>
      <c r="H11" s="32">
        <f t="shared" si="0"/>
        <v>14210</v>
      </c>
      <c r="I11" s="30">
        <v>232171189.96999997</v>
      </c>
      <c r="J11" s="31">
        <v>-1478078.4099999997</v>
      </c>
      <c r="K11" s="31">
        <v>-114360</v>
      </c>
      <c r="L11" s="31">
        <f t="shared" ref="L11:L74" si="7">SUM(I11:K11)</f>
        <v>230578751.55999997</v>
      </c>
      <c r="M11" s="31">
        <v>13470.400000000001</v>
      </c>
      <c r="N11" s="32">
        <f t="shared" si="1"/>
        <v>17117</v>
      </c>
      <c r="O11" s="42">
        <f t="shared" si="2"/>
        <v>188040360.93000001</v>
      </c>
      <c r="P11" s="43">
        <f t="shared" si="3"/>
        <v>230578751.55999997</v>
      </c>
      <c r="Q11" s="44">
        <f t="shared" ref="Q11:Q74" si="8">ROUND(P11/O11,4)</f>
        <v>1.2262</v>
      </c>
      <c r="R11" s="42">
        <f t="shared" si="4"/>
        <v>14210</v>
      </c>
      <c r="S11" s="45">
        <f t="shared" si="5"/>
        <v>17117</v>
      </c>
      <c r="T11" s="44">
        <f t="shared" ref="T11:T74" si="9">ROUND(S11/R11,4)</f>
        <v>1.2045999999999999</v>
      </c>
      <c r="U11" s="37"/>
      <c r="W11" s="38"/>
      <c r="X11" s="38"/>
      <c r="Z11" s="5"/>
      <c r="AB11" s="39"/>
      <c r="AC11" s="39"/>
      <c r="AD11" s="39"/>
      <c r="AE11" s="39"/>
    </row>
    <row r="12" spans="1:31" x14ac:dyDescent="0.25">
      <c r="A12" s="40">
        <v>3</v>
      </c>
      <c r="B12" s="41" t="s">
        <v>11</v>
      </c>
      <c r="C12" s="30">
        <v>23394729.190000001</v>
      </c>
      <c r="D12" s="31">
        <v>0</v>
      </c>
      <c r="E12" s="31">
        <v>-204500</v>
      </c>
      <c r="F12" s="31">
        <f t="shared" si="6"/>
        <v>23190229.190000001</v>
      </c>
      <c r="G12" s="31">
        <v>1820.95</v>
      </c>
      <c r="H12" s="32">
        <f t="shared" si="0"/>
        <v>12735</v>
      </c>
      <c r="I12" s="30">
        <v>23187737.300000001</v>
      </c>
      <c r="J12" s="31">
        <v>0</v>
      </c>
      <c r="K12" s="31">
        <v>-259897</v>
      </c>
      <c r="L12" s="31">
        <f t="shared" si="7"/>
        <v>22927840.300000001</v>
      </c>
      <c r="M12" s="31">
        <v>1820.0900000000001</v>
      </c>
      <c r="N12" s="32">
        <f t="shared" si="1"/>
        <v>12597</v>
      </c>
      <c r="O12" s="42">
        <f t="shared" si="2"/>
        <v>23190229.190000001</v>
      </c>
      <c r="P12" s="43">
        <f t="shared" si="3"/>
        <v>22927840.300000001</v>
      </c>
      <c r="Q12" s="44">
        <f t="shared" si="8"/>
        <v>0.98870000000000002</v>
      </c>
      <c r="R12" s="42">
        <f t="shared" si="4"/>
        <v>12735</v>
      </c>
      <c r="S12" s="45">
        <f t="shared" si="5"/>
        <v>12597</v>
      </c>
      <c r="T12" s="44">
        <f t="shared" si="9"/>
        <v>0.98919999999999997</v>
      </c>
      <c r="U12" s="37"/>
      <c r="W12" s="38"/>
      <c r="X12" s="38"/>
      <c r="Z12" s="5"/>
      <c r="AB12" s="39"/>
      <c r="AC12" s="39"/>
      <c r="AD12" s="39"/>
      <c r="AE12" s="39"/>
    </row>
    <row r="13" spans="1:31" x14ac:dyDescent="0.25">
      <c r="A13" s="40">
        <v>4</v>
      </c>
      <c r="B13" s="41" t="s">
        <v>12</v>
      </c>
      <c r="C13" s="30">
        <v>19419968.18</v>
      </c>
      <c r="D13" s="31">
        <v>0</v>
      </c>
      <c r="E13" s="31">
        <v>-346514.66000000003</v>
      </c>
      <c r="F13" s="31">
        <f t="shared" si="6"/>
        <v>19073453.52</v>
      </c>
      <c r="G13" s="31">
        <v>1563.27</v>
      </c>
      <c r="H13" s="32">
        <f t="shared" si="0"/>
        <v>12201</v>
      </c>
      <c r="I13" s="30">
        <v>19429519.82</v>
      </c>
      <c r="J13" s="31">
        <v>0</v>
      </c>
      <c r="K13" s="31">
        <v>-450276.07</v>
      </c>
      <c r="L13" s="31">
        <f t="shared" si="7"/>
        <v>18979243.75</v>
      </c>
      <c r="M13" s="31">
        <v>1566.96</v>
      </c>
      <c r="N13" s="32">
        <f t="shared" si="1"/>
        <v>12112</v>
      </c>
      <c r="O13" s="42">
        <f t="shared" si="2"/>
        <v>19073453.52</v>
      </c>
      <c r="P13" s="43">
        <f t="shared" si="3"/>
        <v>18979243.75</v>
      </c>
      <c r="Q13" s="44">
        <f t="shared" si="8"/>
        <v>0.99509999999999998</v>
      </c>
      <c r="R13" s="42">
        <f t="shared" si="4"/>
        <v>12201</v>
      </c>
      <c r="S13" s="45">
        <f t="shared" si="5"/>
        <v>12112</v>
      </c>
      <c r="T13" s="44">
        <f t="shared" si="9"/>
        <v>0.99270000000000003</v>
      </c>
      <c r="U13" s="37"/>
      <c r="W13" s="38"/>
      <c r="X13" s="38"/>
      <c r="Z13" s="5"/>
      <c r="AB13" s="39"/>
      <c r="AC13" s="39"/>
      <c r="AD13" s="39"/>
      <c r="AE13" s="39"/>
    </row>
    <row r="14" spans="1:31" x14ac:dyDescent="0.25">
      <c r="A14" s="40">
        <v>5</v>
      </c>
      <c r="B14" s="41" t="s">
        <v>13</v>
      </c>
      <c r="C14" s="30">
        <v>43677612.390000001</v>
      </c>
      <c r="D14" s="31">
        <v>0</v>
      </c>
      <c r="E14" s="31">
        <v>0</v>
      </c>
      <c r="F14" s="31">
        <f t="shared" si="6"/>
        <v>43677612.390000001</v>
      </c>
      <c r="G14" s="31">
        <v>3916.06</v>
      </c>
      <c r="H14" s="32">
        <f t="shared" si="0"/>
        <v>11153</v>
      </c>
      <c r="I14" s="30">
        <v>45500029.309999995</v>
      </c>
      <c r="J14" s="31">
        <v>0</v>
      </c>
      <c r="K14" s="31">
        <v>-654866</v>
      </c>
      <c r="L14" s="31">
        <f t="shared" si="7"/>
        <v>44845163.309999995</v>
      </c>
      <c r="M14" s="31">
        <v>3811.7500000000005</v>
      </c>
      <c r="N14" s="32">
        <f t="shared" si="1"/>
        <v>11765</v>
      </c>
      <c r="O14" s="42">
        <f t="shared" si="2"/>
        <v>43677612.390000001</v>
      </c>
      <c r="P14" s="43">
        <f t="shared" si="3"/>
        <v>44845163.309999995</v>
      </c>
      <c r="Q14" s="44">
        <f t="shared" si="8"/>
        <v>1.0266999999999999</v>
      </c>
      <c r="R14" s="42">
        <f t="shared" si="4"/>
        <v>11153</v>
      </c>
      <c r="S14" s="45">
        <f t="shared" si="5"/>
        <v>11765</v>
      </c>
      <c r="T14" s="44">
        <f t="shared" si="9"/>
        <v>1.0548999999999999</v>
      </c>
      <c r="U14" s="37"/>
      <c r="W14" s="38"/>
      <c r="X14" s="38"/>
      <c r="Z14" s="5"/>
      <c r="AB14" s="39"/>
      <c r="AC14" s="39"/>
      <c r="AD14" s="39"/>
      <c r="AE14" s="39"/>
    </row>
    <row r="15" spans="1:31" x14ac:dyDescent="0.25">
      <c r="A15" s="40">
        <v>6</v>
      </c>
      <c r="B15" s="41" t="s">
        <v>14</v>
      </c>
      <c r="C15" s="30">
        <v>23263320.890000001</v>
      </c>
      <c r="D15" s="31">
        <v>0</v>
      </c>
      <c r="E15" s="31">
        <v>-270606.8</v>
      </c>
      <c r="F15" s="31">
        <f t="shared" si="6"/>
        <v>22992714.09</v>
      </c>
      <c r="G15" s="31">
        <v>2199.0100000000002</v>
      </c>
      <c r="H15" s="32">
        <f t="shared" si="0"/>
        <v>10456</v>
      </c>
      <c r="I15" s="30">
        <v>23439629.980000004</v>
      </c>
      <c r="J15" s="31">
        <v>0</v>
      </c>
      <c r="K15" s="31">
        <v>-319392.59000000003</v>
      </c>
      <c r="L15" s="31">
        <f t="shared" si="7"/>
        <v>23120237.390000004</v>
      </c>
      <c r="M15" s="31">
        <v>2237.52</v>
      </c>
      <c r="N15" s="32">
        <f t="shared" si="1"/>
        <v>10333</v>
      </c>
      <c r="O15" s="42">
        <f t="shared" si="2"/>
        <v>22992714.09</v>
      </c>
      <c r="P15" s="43">
        <f t="shared" si="3"/>
        <v>23120237.390000004</v>
      </c>
      <c r="Q15" s="44">
        <f t="shared" si="8"/>
        <v>1.0055000000000001</v>
      </c>
      <c r="R15" s="42">
        <f t="shared" si="4"/>
        <v>10456</v>
      </c>
      <c r="S15" s="45">
        <f t="shared" si="5"/>
        <v>10333</v>
      </c>
      <c r="T15" s="44">
        <f t="shared" si="9"/>
        <v>0.98819999999999997</v>
      </c>
      <c r="U15" s="37"/>
      <c r="W15" s="38"/>
      <c r="X15" s="38"/>
      <c r="Z15" s="5"/>
      <c r="AB15" s="39"/>
      <c r="AC15" s="39"/>
      <c r="AD15" s="39"/>
      <c r="AE15" s="39"/>
    </row>
    <row r="16" spans="1:31" x14ac:dyDescent="0.25">
      <c r="A16" s="40">
        <v>7</v>
      </c>
      <c r="B16" s="41" t="s">
        <v>15</v>
      </c>
      <c r="C16" s="30">
        <v>535879464.91999996</v>
      </c>
      <c r="D16" s="31">
        <v>-13609219.819999998</v>
      </c>
      <c r="E16" s="31">
        <v>-4318318.4000000004</v>
      </c>
      <c r="F16" s="31">
        <f t="shared" si="6"/>
        <v>517951926.69999999</v>
      </c>
      <c r="G16" s="31">
        <v>25929.680000000004</v>
      </c>
      <c r="H16" s="32">
        <f t="shared" si="0"/>
        <v>19975</v>
      </c>
      <c r="I16" s="30">
        <v>573089366.95000005</v>
      </c>
      <c r="J16" s="31">
        <v>-15278844.859999998</v>
      </c>
      <c r="K16" s="31">
        <v>-6222857.9800000004</v>
      </c>
      <c r="L16" s="31">
        <f t="shared" si="7"/>
        <v>551587664.11000001</v>
      </c>
      <c r="M16" s="31">
        <v>26172.62</v>
      </c>
      <c r="N16" s="32">
        <f t="shared" si="1"/>
        <v>21075</v>
      </c>
      <c r="O16" s="42">
        <f t="shared" si="2"/>
        <v>517951926.69999999</v>
      </c>
      <c r="P16" s="43">
        <f t="shared" si="3"/>
        <v>551587664.11000001</v>
      </c>
      <c r="Q16" s="44">
        <f t="shared" si="8"/>
        <v>1.0649</v>
      </c>
      <c r="R16" s="42">
        <f t="shared" si="4"/>
        <v>19975</v>
      </c>
      <c r="S16" s="45">
        <f t="shared" si="5"/>
        <v>21075</v>
      </c>
      <c r="T16" s="44">
        <f t="shared" si="9"/>
        <v>1.0550999999999999</v>
      </c>
      <c r="U16" s="37"/>
      <c r="W16" s="38"/>
      <c r="X16" s="38"/>
      <c r="Z16" s="5"/>
      <c r="AB16" s="39"/>
      <c r="AC16" s="39"/>
      <c r="AD16" s="39"/>
      <c r="AE16" s="39"/>
    </row>
    <row r="17" spans="1:31" x14ac:dyDescent="0.25">
      <c r="A17" s="40">
        <v>8</v>
      </c>
      <c r="B17" s="41" t="s">
        <v>16</v>
      </c>
      <c r="C17" s="30">
        <v>109558324.63</v>
      </c>
      <c r="D17" s="31">
        <v>0</v>
      </c>
      <c r="E17" s="31">
        <v>-1458368.6799999997</v>
      </c>
      <c r="F17" s="31">
        <f t="shared" si="6"/>
        <v>108099955.94999999</v>
      </c>
      <c r="G17" s="31">
        <v>9798.25</v>
      </c>
      <c r="H17" s="32">
        <f t="shared" si="0"/>
        <v>11033</v>
      </c>
      <c r="I17" s="30">
        <v>111194973.25</v>
      </c>
      <c r="J17" s="31">
        <v>0</v>
      </c>
      <c r="K17" s="31">
        <v>-1911707.7799999998</v>
      </c>
      <c r="L17" s="31">
        <f t="shared" si="7"/>
        <v>109283265.47</v>
      </c>
      <c r="M17" s="31">
        <v>9555.7999999999993</v>
      </c>
      <c r="N17" s="32">
        <f t="shared" si="1"/>
        <v>11436</v>
      </c>
      <c r="O17" s="42">
        <f t="shared" si="2"/>
        <v>108099955.94999999</v>
      </c>
      <c r="P17" s="43">
        <f t="shared" si="3"/>
        <v>109283265.47</v>
      </c>
      <c r="Q17" s="44">
        <f t="shared" si="8"/>
        <v>1.0108999999999999</v>
      </c>
      <c r="R17" s="42">
        <f t="shared" si="4"/>
        <v>11033</v>
      </c>
      <c r="S17" s="45">
        <f t="shared" si="5"/>
        <v>11436</v>
      </c>
      <c r="T17" s="44">
        <f t="shared" si="9"/>
        <v>1.0365</v>
      </c>
      <c r="U17" s="37"/>
      <c r="W17" s="38"/>
      <c r="X17" s="38"/>
      <c r="Z17" s="5"/>
      <c r="AB17" s="39"/>
      <c r="AC17" s="39"/>
      <c r="AD17" s="39"/>
      <c r="AE17" s="39"/>
    </row>
    <row r="18" spans="1:31" x14ac:dyDescent="0.25">
      <c r="A18" s="40">
        <v>9</v>
      </c>
      <c r="B18" s="41" t="s">
        <v>17</v>
      </c>
      <c r="C18" s="30">
        <v>9364766.3999999985</v>
      </c>
      <c r="D18" s="31">
        <v>0</v>
      </c>
      <c r="E18" s="31">
        <v>-92068.47</v>
      </c>
      <c r="F18" s="31">
        <f t="shared" si="6"/>
        <v>9272697.9299999978</v>
      </c>
      <c r="G18" s="31">
        <v>503.59999999999997</v>
      </c>
      <c r="H18" s="32">
        <f t="shared" si="0"/>
        <v>18413</v>
      </c>
      <c r="I18" s="30">
        <v>10042570.859999999</v>
      </c>
      <c r="J18" s="31">
        <v>0</v>
      </c>
      <c r="K18" s="31">
        <v>-59373.54</v>
      </c>
      <c r="L18" s="31">
        <f t="shared" si="7"/>
        <v>9983197.3200000003</v>
      </c>
      <c r="M18" s="31">
        <v>477.28999999999996</v>
      </c>
      <c r="N18" s="32">
        <f t="shared" si="1"/>
        <v>20916</v>
      </c>
      <c r="O18" s="42">
        <f t="shared" si="2"/>
        <v>9272697.9299999978</v>
      </c>
      <c r="P18" s="43">
        <f t="shared" si="3"/>
        <v>9983197.3200000003</v>
      </c>
      <c r="Q18" s="44">
        <f t="shared" si="8"/>
        <v>1.0766</v>
      </c>
      <c r="R18" s="42">
        <f t="shared" si="4"/>
        <v>18413</v>
      </c>
      <c r="S18" s="45">
        <f t="shared" si="5"/>
        <v>20916</v>
      </c>
      <c r="T18" s="44">
        <f t="shared" si="9"/>
        <v>1.1358999999999999</v>
      </c>
      <c r="U18" s="37"/>
      <c r="W18" s="38"/>
      <c r="X18" s="38"/>
      <c r="Z18" s="5"/>
      <c r="AB18" s="39"/>
      <c r="AC18" s="39"/>
      <c r="AD18" s="39"/>
      <c r="AE18" s="39"/>
    </row>
    <row r="19" spans="1:31" x14ac:dyDescent="0.25">
      <c r="A19" s="40">
        <v>10</v>
      </c>
      <c r="B19" s="41" t="s">
        <v>3</v>
      </c>
      <c r="C19" s="30">
        <v>100078927.69999999</v>
      </c>
      <c r="D19" s="31">
        <v>0</v>
      </c>
      <c r="E19" s="31">
        <v>-975657.16</v>
      </c>
      <c r="F19" s="31">
        <f t="shared" si="6"/>
        <v>99103270.539999992</v>
      </c>
      <c r="G19" s="31">
        <v>8977.4299999999985</v>
      </c>
      <c r="H19" s="32">
        <f t="shared" si="0"/>
        <v>11039</v>
      </c>
      <c r="I19" s="30">
        <v>102783013.93000001</v>
      </c>
      <c r="J19" s="31">
        <v>0</v>
      </c>
      <c r="K19" s="31">
        <v>-1160130.76</v>
      </c>
      <c r="L19" s="31">
        <f t="shared" si="7"/>
        <v>101622883.17</v>
      </c>
      <c r="M19" s="31">
        <v>8766.5299999999988</v>
      </c>
      <c r="N19" s="32">
        <f t="shared" si="1"/>
        <v>11592</v>
      </c>
      <c r="O19" s="42">
        <f t="shared" si="2"/>
        <v>99103270.539999992</v>
      </c>
      <c r="P19" s="43">
        <f t="shared" si="3"/>
        <v>101622883.17</v>
      </c>
      <c r="Q19" s="44">
        <f t="shared" si="8"/>
        <v>1.0254000000000001</v>
      </c>
      <c r="R19" s="42">
        <f t="shared" si="4"/>
        <v>11039</v>
      </c>
      <c r="S19" s="45">
        <f t="shared" si="5"/>
        <v>11592</v>
      </c>
      <c r="T19" s="44">
        <f t="shared" si="9"/>
        <v>1.0501</v>
      </c>
      <c r="U19" s="37"/>
      <c r="W19" s="38"/>
      <c r="X19" s="38"/>
      <c r="Z19" s="5"/>
      <c r="AB19" s="39"/>
      <c r="AC19" s="39"/>
      <c r="AD19" s="39"/>
      <c r="AE19" s="39"/>
    </row>
    <row r="20" spans="1:31" x14ac:dyDescent="0.25">
      <c r="A20" s="40">
        <v>11</v>
      </c>
      <c r="B20" s="41" t="s">
        <v>18</v>
      </c>
      <c r="C20" s="30">
        <v>8509836.0899999999</v>
      </c>
      <c r="D20" s="31">
        <v>0</v>
      </c>
      <c r="E20" s="31">
        <v>-110804.16</v>
      </c>
      <c r="F20" s="31">
        <f t="shared" si="6"/>
        <v>8399031.9299999997</v>
      </c>
      <c r="G20" s="31">
        <v>660.16</v>
      </c>
      <c r="H20" s="32">
        <f t="shared" si="0"/>
        <v>12723</v>
      </c>
      <c r="I20" s="30">
        <v>8224643.4500000002</v>
      </c>
      <c r="J20" s="31">
        <v>0</v>
      </c>
      <c r="K20" s="31">
        <v>-123071.8</v>
      </c>
      <c r="L20" s="31">
        <f t="shared" si="7"/>
        <v>8101571.6500000004</v>
      </c>
      <c r="M20" s="31">
        <v>707.9</v>
      </c>
      <c r="N20" s="32">
        <f t="shared" si="1"/>
        <v>11445</v>
      </c>
      <c r="O20" s="42">
        <f t="shared" si="2"/>
        <v>8399031.9299999997</v>
      </c>
      <c r="P20" s="43">
        <f t="shared" si="3"/>
        <v>8101571.6500000004</v>
      </c>
      <c r="Q20" s="44">
        <f t="shared" si="8"/>
        <v>0.96460000000000001</v>
      </c>
      <c r="R20" s="42">
        <f t="shared" si="4"/>
        <v>12723</v>
      </c>
      <c r="S20" s="45">
        <f t="shared" si="5"/>
        <v>11445</v>
      </c>
      <c r="T20" s="44">
        <f t="shared" si="9"/>
        <v>0.89959999999999996</v>
      </c>
      <c r="U20" s="37"/>
      <c r="W20" s="38"/>
      <c r="X20" s="38"/>
      <c r="Z20" s="5"/>
      <c r="AB20" s="39"/>
      <c r="AC20" s="39"/>
      <c r="AD20" s="39"/>
      <c r="AE20" s="39"/>
    </row>
    <row r="21" spans="1:31" x14ac:dyDescent="0.25">
      <c r="A21" s="40">
        <v>12</v>
      </c>
      <c r="B21" s="41" t="s">
        <v>19</v>
      </c>
      <c r="C21" s="30">
        <v>53283818.880000003</v>
      </c>
      <c r="D21" s="31">
        <v>0</v>
      </c>
      <c r="E21" s="31">
        <v>-227618.98</v>
      </c>
      <c r="F21" s="31">
        <f t="shared" si="6"/>
        <v>53056199.900000006</v>
      </c>
      <c r="G21" s="31">
        <v>4305.24</v>
      </c>
      <c r="H21" s="32">
        <f t="shared" si="0"/>
        <v>12324</v>
      </c>
      <c r="I21" s="30">
        <v>53664045.090000004</v>
      </c>
      <c r="J21" s="31">
        <v>0</v>
      </c>
      <c r="K21" s="31">
        <v>-245185.7</v>
      </c>
      <c r="L21" s="31">
        <f t="shared" si="7"/>
        <v>53418859.390000001</v>
      </c>
      <c r="M21" s="31">
        <v>4353.46</v>
      </c>
      <c r="N21" s="32">
        <f t="shared" si="1"/>
        <v>12270</v>
      </c>
      <c r="O21" s="42">
        <f t="shared" si="2"/>
        <v>53056199.900000006</v>
      </c>
      <c r="P21" s="43">
        <f t="shared" si="3"/>
        <v>53418859.390000001</v>
      </c>
      <c r="Q21" s="44">
        <f t="shared" si="8"/>
        <v>1.0067999999999999</v>
      </c>
      <c r="R21" s="42">
        <f t="shared" si="4"/>
        <v>12324</v>
      </c>
      <c r="S21" s="45">
        <f t="shared" si="5"/>
        <v>12270</v>
      </c>
      <c r="T21" s="44">
        <f t="shared" si="9"/>
        <v>0.99560000000000004</v>
      </c>
      <c r="U21" s="37"/>
      <c r="W21" s="38"/>
      <c r="X21" s="38"/>
      <c r="Z21" s="5"/>
      <c r="AB21" s="39"/>
      <c r="AC21" s="39"/>
      <c r="AD21" s="39"/>
      <c r="AE21" s="39"/>
    </row>
    <row r="22" spans="1:31" x14ac:dyDescent="0.25">
      <c r="A22" s="40">
        <v>13</v>
      </c>
      <c r="B22" s="41" t="s">
        <v>20</v>
      </c>
      <c r="C22" s="30">
        <v>19409676.669999998</v>
      </c>
      <c r="D22" s="31">
        <v>0</v>
      </c>
      <c r="E22" s="31">
        <v>-178451.79</v>
      </c>
      <c r="F22" s="31">
        <f t="shared" si="6"/>
        <v>19231224.879999999</v>
      </c>
      <c r="G22" s="31">
        <v>1411.7</v>
      </c>
      <c r="H22" s="32">
        <f t="shared" si="0"/>
        <v>13623</v>
      </c>
      <c r="I22" s="30">
        <v>19891739.669999998</v>
      </c>
      <c r="J22" s="31">
        <v>0</v>
      </c>
      <c r="K22" s="31">
        <v>-268973.27</v>
      </c>
      <c r="L22" s="31">
        <f t="shared" si="7"/>
        <v>19622766.399999999</v>
      </c>
      <c r="M22" s="31">
        <v>1380.92</v>
      </c>
      <c r="N22" s="32">
        <f t="shared" si="1"/>
        <v>14210</v>
      </c>
      <c r="O22" s="42">
        <f t="shared" si="2"/>
        <v>19231224.879999999</v>
      </c>
      <c r="P22" s="43">
        <f t="shared" si="3"/>
        <v>19622766.399999999</v>
      </c>
      <c r="Q22" s="44">
        <f t="shared" si="8"/>
        <v>1.0204</v>
      </c>
      <c r="R22" s="42">
        <f t="shared" si="4"/>
        <v>13623</v>
      </c>
      <c r="S22" s="45">
        <f t="shared" si="5"/>
        <v>14210</v>
      </c>
      <c r="T22" s="44">
        <f t="shared" si="9"/>
        <v>1.0430999999999999</v>
      </c>
      <c r="U22" s="37"/>
      <c r="W22" s="38"/>
      <c r="X22" s="38"/>
      <c r="Z22" s="5"/>
      <c r="AB22" s="39"/>
      <c r="AC22" s="39"/>
      <c r="AD22" s="39"/>
      <c r="AE22" s="39"/>
    </row>
    <row r="23" spans="1:31" x14ac:dyDescent="0.25">
      <c r="A23" s="40">
        <v>14</v>
      </c>
      <c r="B23" s="41" t="s">
        <v>21</v>
      </c>
      <c r="C23" s="30">
        <v>28750463.649999999</v>
      </c>
      <c r="D23" s="31">
        <v>0</v>
      </c>
      <c r="E23" s="31">
        <v>-128226.46999999997</v>
      </c>
      <c r="F23" s="31">
        <f t="shared" si="6"/>
        <v>28622237.18</v>
      </c>
      <c r="G23" s="31">
        <v>2402.0700000000002</v>
      </c>
      <c r="H23" s="32">
        <f t="shared" si="0"/>
        <v>11916</v>
      </c>
      <c r="I23" s="30">
        <v>26456334.699999999</v>
      </c>
      <c r="J23" s="31">
        <v>0</v>
      </c>
      <c r="K23" s="31">
        <v>-249006.3</v>
      </c>
      <c r="L23" s="31">
        <f t="shared" si="7"/>
        <v>26207328.399999999</v>
      </c>
      <c r="M23" s="31">
        <v>2321.17</v>
      </c>
      <c r="N23" s="32">
        <f t="shared" si="1"/>
        <v>11291</v>
      </c>
      <c r="O23" s="42">
        <f t="shared" si="2"/>
        <v>28622237.18</v>
      </c>
      <c r="P23" s="43">
        <f t="shared" si="3"/>
        <v>26207328.399999999</v>
      </c>
      <c r="Q23" s="44">
        <f t="shared" si="8"/>
        <v>0.91559999999999997</v>
      </c>
      <c r="R23" s="42">
        <f t="shared" si="4"/>
        <v>11916</v>
      </c>
      <c r="S23" s="45">
        <f t="shared" si="5"/>
        <v>11291</v>
      </c>
      <c r="T23" s="44">
        <f t="shared" si="9"/>
        <v>0.94750000000000001</v>
      </c>
      <c r="U23" s="37"/>
      <c r="W23" s="38"/>
      <c r="X23" s="38"/>
      <c r="Z23" s="5"/>
      <c r="AB23" s="39"/>
      <c r="AC23" s="39"/>
      <c r="AD23" s="39"/>
      <c r="AE23" s="39"/>
    </row>
    <row r="24" spans="1:31" x14ac:dyDescent="0.25">
      <c r="A24" s="40">
        <v>15</v>
      </c>
      <c r="B24" s="41" t="s">
        <v>22</v>
      </c>
      <c r="C24" s="30">
        <v>22518555.039999999</v>
      </c>
      <c r="D24" s="31">
        <v>0</v>
      </c>
      <c r="E24" s="31">
        <v>-382916.33999999997</v>
      </c>
      <c r="F24" s="31">
        <f t="shared" si="6"/>
        <v>22135638.699999999</v>
      </c>
      <c r="G24" s="31">
        <v>1894.3</v>
      </c>
      <c r="H24" s="32">
        <f t="shared" si="0"/>
        <v>11685</v>
      </c>
      <c r="I24" s="30">
        <v>24025876.530000001</v>
      </c>
      <c r="J24" s="31">
        <v>0</v>
      </c>
      <c r="K24" s="31">
        <v>-539317.59</v>
      </c>
      <c r="L24" s="31">
        <f t="shared" si="7"/>
        <v>23486558.940000001</v>
      </c>
      <c r="M24" s="31">
        <v>1823.11</v>
      </c>
      <c r="N24" s="32">
        <f t="shared" si="1"/>
        <v>12883</v>
      </c>
      <c r="O24" s="42">
        <f t="shared" si="2"/>
        <v>22135638.699999999</v>
      </c>
      <c r="P24" s="43">
        <f t="shared" si="3"/>
        <v>23486558.940000001</v>
      </c>
      <c r="Q24" s="44">
        <f t="shared" si="8"/>
        <v>1.0609999999999999</v>
      </c>
      <c r="R24" s="42">
        <f t="shared" si="4"/>
        <v>11685</v>
      </c>
      <c r="S24" s="45">
        <f t="shared" si="5"/>
        <v>12883</v>
      </c>
      <c r="T24" s="44">
        <f t="shared" si="9"/>
        <v>1.1025</v>
      </c>
      <c r="U24" s="37"/>
      <c r="W24" s="38"/>
      <c r="X24" s="38"/>
      <c r="Z24" s="5"/>
      <c r="AB24" s="39"/>
      <c r="AC24" s="39"/>
      <c r="AD24" s="39"/>
      <c r="AE24" s="39"/>
    </row>
    <row r="25" spans="1:31" x14ac:dyDescent="0.25">
      <c r="A25" s="40">
        <v>16</v>
      </c>
      <c r="B25" s="41" t="s">
        <v>23</v>
      </c>
      <c r="C25" s="30">
        <v>78246660.00999999</v>
      </c>
      <c r="D25" s="31">
        <v>0</v>
      </c>
      <c r="E25" s="31">
        <v>-1047291.6</v>
      </c>
      <c r="F25" s="31">
        <f t="shared" si="6"/>
        <v>77199368.409999996</v>
      </c>
      <c r="G25" s="31">
        <v>7460.4199999999992</v>
      </c>
      <c r="H25" s="32">
        <f t="shared" si="0"/>
        <v>10348</v>
      </c>
      <c r="I25" s="30">
        <v>82789354.430000007</v>
      </c>
      <c r="J25" s="31">
        <v>0</v>
      </c>
      <c r="K25" s="31">
        <v>-1411046.93</v>
      </c>
      <c r="L25" s="31">
        <f t="shared" si="7"/>
        <v>81378307.5</v>
      </c>
      <c r="M25" s="31">
        <v>7491.17</v>
      </c>
      <c r="N25" s="32">
        <f t="shared" si="1"/>
        <v>10863</v>
      </c>
      <c r="O25" s="42">
        <f t="shared" si="2"/>
        <v>77199368.409999996</v>
      </c>
      <c r="P25" s="43">
        <f t="shared" si="3"/>
        <v>81378307.5</v>
      </c>
      <c r="Q25" s="44">
        <f t="shared" si="8"/>
        <v>1.0541</v>
      </c>
      <c r="R25" s="42">
        <f t="shared" si="4"/>
        <v>10348</v>
      </c>
      <c r="S25" s="45">
        <f t="shared" si="5"/>
        <v>10863</v>
      </c>
      <c r="T25" s="44">
        <f t="shared" si="9"/>
        <v>1.0498000000000001</v>
      </c>
      <c r="U25" s="37"/>
      <c r="W25" s="38"/>
      <c r="X25" s="38"/>
      <c r="Z25" s="5"/>
      <c r="AB25" s="39"/>
      <c r="AC25" s="39"/>
      <c r="AD25" s="39"/>
      <c r="AE25" s="39"/>
    </row>
    <row r="26" spans="1:31" x14ac:dyDescent="0.25">
      <c r="A26" s="40">
        <v>17</v>
      </c>
      <c r="B26" s="41" t="s">
        <v>24</v>
      </c>
      <c r="C26" s="30">
        <v>44701049.320000008</v>
      </c>
      <c r="D26" s="31">
        <v>0</v>
      </c>
      <c r="E26" s="31">
        <v>-486314.03999999992</v>
      </c>
      <c r="F26" s="31">
        <f t="shared" si="6"/>
        <v>44214735.280000009</v>
      </c>
      <c r="G26" s="31">
        <v>4022.03</v>
      </c>
      <c r="H26" s="32">
        <f t="shared" si="0"/>
        <v>10993</v>
      </c>
      <c r="I26" s="30">
        <v>45457273.409999996</v>
      </c>
      <c r="J26" s="31">
        <v>0</v>
      </c>
      <c r="K26" s="31">
        <v>-659321.39999999991</v>
      </c>
      <c r="L26" s="31">
        <f t="shared" si="7"/>
        <v>44797952.009999998</v>
      </c>
      <c r="M26" s="31">
        <v>4045.4100000000003</v>
      </c>
      <c r="N26" s="32">
        <f t="shared" si="1"/>
        <v>11074</v>
      </c>
      <c r="O26" s="42">
        <f t="shared" si="2"/>
        <v>44214735.280000009</v>
      </c>
      <c r="P26" s="43">
        <f t="shared" si="3"/>
        <v>44797952.009999998</v>
      </c>
      <c r="Q26" s="44">
        <f t="shared" si="8"/>
        <v>1.0132000000000001</v>
      </c>
      <c r="R26" s="42">
        <f t="shared" si="4"/>
        <v>10993</v>
      </c>
      <c r="S26" s="45">
        <f t="shared" si="5"/>
        <v>11074</v>
      </c>
      <c r="T26" s="44">
        <f t="shared" si="9"/>
        <v>1.0074000000000001</v>
      </c>
      <c r="U26" s="37"/>
      <c r="W26" s="38"/>
      <c r="X26" s="38"/>
      <c r="Z26" s="5"/>
      <c r="AB26" s="39"/>
      <c r="AC26" s="39"/>
      <c r="AD26" s="39"/>
      <c r="AE26" s="39"/>
    </row>
    <row r="27" spans="1:31" x14ac:dyDescent="0.25">
      <c r="A27" s="40">
        <v>18</v>
      </c>
      <c r="B27" s="41" t="s">
        <v>25</v>
      </c>
      <c r="C27" s="30">
        <v>38310762.799999997</v>
      </c>
      <c r="D27" s="31">
        <v>-3196.84</v>
      </c>
      <c r="E27" s="31">
        <v>-806873.16</v>
      </c>
      <c r="F27" s="31">
        <f t="shared" si="6"/>
        <v>37500692.799999997</v>
      </c>
      <c r="G27" s="31">
        <v>3372.06</v>
      </c>
      <c r="H27" s="32">
        <f t="shared" si="0"/>
        <v>11121</v>
      </c>
      <c r="I27" s="30">
        <v>42090550.449999996</v>
      </c>
      <c r="J27" s="31">
        <v>-7758.98</v>
      </c>
      <c r="K27" s="31">
        <v>-885958.42</v>
      </c>
      <c r="L27" s="31">
        <f t="shared" si="7"/>
        <v>41196833.049999997</v>
      </c>
      <c r="M27" s="31">
        <v>3329.81</v>
      </c>
      <c r="N27" s="32">
        <f t="shared" si="1"/>
        <v>12372</v>
      </c>
      <c r="O27" s="42">
        <f t="shared" si="2"/>
        <v>37500692.799999997</v>
      </c>
      <c r="P27" s="43">
        <f t="shared" si="3"/>
        <v>41196833.049999997</v>
      </c>
      <c r="Q27" s="44">
        <f t="shared" si="8"/>
        <v>1.0986</v>
      </c>
      <c r="R27" s="42">
        <f t="shared" si="4"/>
        <v>11121</v>
      </c>
      <c r="S27" s="45">
        <f t="shared" si="5"/>
        <v>12372</v>
      </c>
      <c r="T27" s="44">
        <f t="shared" si="9"/>
        <v>1.1125</v>
      </c>
      <c r="U27" s="37"/>
      <c r="W27" s="38"/>
      <c r="X27" s="38"/>
      <c r="Z27" s="5"/>
      <c r="AB27" s="39"/>
      <c r="AC27" s="39"/>
      <c r="AD27" s="39"/>
      <c r="AE27" s="39"/>
    </row>
    <row r="28" spans="1:31" x14ac:dyDescent="0.25">
      <c r="A28" s="40">
        <v>19</v>
      </c>
      <c r="B28" s="41" t="s">
        <v>26</v>
      </c>
      <c r="C28" s="30">
        <v>10306876.23</v>
      </c>
      <c r="D28" s="31">
        <v>-11995.24</v>
      </c>
      <c r="E28" s="31">
        <v>-166706.85999999999</v>
      </c>
      <c r="F28" s="31">
        <f t="shared" si="6"/>
        <v>10128174.130000001</v>
      </c>
      <c r="G28" s="31">
        <v>541.54999999999995</v>
      </c>
      <c r="H28" s="32">
        <f t="shared" si="0"/>
        <v>18702</v>
      </c>
      <c r="I28" s="30">
        <v>9513758.5199999996</v>
      </c>
      <c r="J28" s="31">
        <v>0</v>
      </c>
      <c r="K28" s="31">
        <v>-61921.04</v>
      </c>
      <c r="L28" s="31">
        <f t="shared" si="7"/>
        <v>9451837.4800000004</v>
      </c>
      <c r="M28" s="31">
        <v>502.26000000000005</v>
      </c>
      <c r="N28" s="32">
        <f t="shared" si="1"/>
        <v>18819</v>
      </c>
      <c r="O28" s="42">
        <f t="shared" si="2"/>
        <v>10128174.130000001</v>
      </c>
      <c r="P28" s="43">
        <f t="shared" si="3"/>
        <v>9451837.4800000004</v>
      </c>
      <c r="Q28" s="44">
        <f t="shared" si="8"/>
        <v>0.93320000000000003</v>
      </c>
      <c r="R28" s="42">
        <f t="shared" si="4"/>
        <v>18702</v>
      </c>
      <c r="S28" s="45">
        <f t="shared" si="5"/>
        <v>18819</v>
      </c>
      <c r="T28" s="44">
        <f t="shared" si="9"/>
        <v>1.0063</v>
      </c>
      <c r="U28" s="37"/>
      <c r="W28" s="38"/>
      <c r="X28" s="38"/>
      <c r="Z28" s="5"/>
      <c r="AB28" s="39"/>
      <c r="AC28" s="39"/>
      <c r="AD28" s="39"/>
      <c r="AE28" s="39"/>
    </row>
    <row r="29" spans="1:31" x14ac:dyDescent="0.25">
      <c r="A29" s="40">
        <v>20</v>
      </c>
      <c r="B29" s="41" t="s">
        <v>27</v>
      </c>
      <c r="C29" s="30">
        <v>18731059.640000001</v>
      </c>
      <c r="D29" s="31">
        <v>0</v>
      </c>
      <c r="E29" s="31">
        <v>-211980.6</v>
      </c>
      <c r="F29" s="31">
        <f t="shared" si="6"/>
        <v>18519079.039999999</v>
      </c>
      <c r="G29" s="31">
        <v>1645.6100000000001</v>
      </c>
      <c r="H29" s="32">
        <f t="shared" si="0"/>
        <v>11254</v>
      </c>
      <c r="I29" s="30">
        <v>20606044.699999999</v>
      </c>
      <c r="J29" s="31">
        <v>0</v>
      </c>
      <c r="K29" s="31">
        <v>-323551.14</v>
      </c>
      <c r="L29" s="31">
        <f t="shared" si="7"/>
        <v>20282493.559999999</v>
      </c>
      <c r="M29" s="31">
        <v>1620.19</v>
      </c>
      <c r="N29" s="32">
        <f t="shared" si="1"/>
        <v>12519</v>
      </c>
      <c r="O29" s="42">
        <f t="shared" si="2"/>
        <v>18519079.039999999</v>
      </c>
      <c r="P29" s="43">
        <f t="shared" si="3"/>
        <v>20282493.559999999</v>
      </c>
      <c r="Q29" s="44">
        <f t="shared" si="8"/>
        <v>1.0952</v>
      </c>
      <c r="R29" s="42">
        <f t="shared" si="4"/>
        <v>11254</v>
      </c>
      <c r="S29" s="45">
        <f t="shared" si="5"/>
        <v>12519</v>
      </c>
      <c r="T29" s="44">
        <f t="shared" si="9"/>
        <v>1.1124000000000001</v>
      </c>
      <c r="U29" s="37"/>
      <c r="W29" s="38"/>
      <c r="X29" s="38"/>
      <c r="Z29" s="5"/>
      <c r="AB29" s="39"/>
      <c r="AC29" s="39"/>
      <c r="AD29" s="39"/>
      <c r="AE29" s="39"/>
    </row>
    <row r="30" spans="1:31" x14ac:dyDescent="0.25">
      <c r="A30" s="40">
        <v>21</v>
      </c>
      <c r="B30" s="41" t="s">
        <v>28</v>
      </c>
      <c r="C30" s="30">
        <v>634213001.53999996</v>
      </c>
      <c r="D30" s="31">
        <v>0</v>
      </c>
      <c r="E30" s="31">
        <v>-3142130.6099999994</v>
      </c>
      <c r="F30" s="31">
        <f t="shared" si="6"/>
        <v>631070870.92999995</v>
      </c>
      <c r="G30" s="31">
        <v>59765.4</v>
      </c>
      <c r="H30" s="32">
        <f t="shared" si="0"/>
        <v>10559</v>
      </c>
      <c r="I30" s="30">
        <v>694212849.00999999</v>
      </c>
      <c r="J30" s="31">
        <v>0</v>
      </c>
      <c r="K30" s="31">
        <v>-3328144.6199999996</v>
      </c>
      <c r="L30" s="31">
        <f t="shared" si="7"/>
        <v>690884704.38999999</v>
      </c>
      <c r="M30" s="31">
        <v>61500.5</v>
      </c>
      <c r="N30" s="32">
        <f t="shared" si="1"/>
        <v>11234</v>
      </c>
      <c r="O30" s="42">
        <f t="shared" si="2"/>
        <v>631070870.92999995</v>
      </c>
      <c r="P30" s="43">
        <f t="shared" si="3"/>
        <v>690884704.38999999</v>
      </c>
      <c r="Q30" s="44">
        <f t="shared" si="8"/>
        <v>1.0948</v>
      </c>
      <c r="R30" s="42">
        <f t="shared" si="4"/>
        <v>10559</v>
      </c>
      <c r="S30" s="45">
        <f t="shared" si="5"/>
        <v>11234</v>
      </c>
      <c r="T30" s="44">
        <f t="shared" si="9"/>
        <v>1.0639000000000001</v>
      </c>
      <c r="U30" s="37"/>
      <c r="W30" s="38"/>
      <c r="X30" s="38"/>
      <c r="Z30" s="5"/>
      <c r="AB30" s="39"/>
      <c r="AC30" s="39"/>
      <c r="AD30" s="39"/>
      <c r="AE30" s="39"/>
    </row>
    <row r="31" spans="1:31" x14ac:dyDescent="0.25">
      <c r="A31" s="40">
        <v>22</v>
      </c>
      <c r="B31" s="41" t="s">
        <v>29</v>
      </c>
      <c r="C31" s="30">
        <v>21581335.890000001</v>
      </c>
      <c r="D31" s="31">
        <v>0</v>
      </c>
      <c r="E31" s="31">
        <v>-45888.990000000005</v>
      </c>
      <c r="F31" s="31">
        <f t="shared" si="6"/>
        <v>21535446.900000002</v>
      </c>
      <c r="G31" s="31">
        <v>1721.25</v>
      </c>
      <c r="H31" s="32">
        <f t="shared" si="0"/>
        <v>12512</v>
      </c>
      <c r="I31" s="30">
        <v>23191106.310000002</v>
      </c>
      <c r="J31" s="31">
        <v>0</v>
      </c>
      <c r="K31" s="31">
        <v>-108577.42</v>
      </c>
      <c r="L31" s="31">
        <f t="shared" si="7"/>
        <v>23082528.890000001</v>
      </c>
      <c r="M31" s="31">
        <v>1817.83</v>
      </c>
      <c r="N31" s="32">
        <f t="shared" si="1"/>
        <v>12698</v>
      </c>
      <c r="O31" s="42">
        <f t="shared" si="2"/>
        <v>21535446.900000002</v>
      </c>
      <c r="P31" s="43">
        <f t="shared" si="3"/>
        <v>23082528.890000001</v>
      </c>
      <c r="Q31" s="44">
        <f t="shared" si="8"/>
        <v>1.0718000000000001</v>
      </c>
      <c r="R31" s="42">
        <f t="shared" si="4"/>
        <v>12512</v>
      </c>
      <c r="S31" s="45">
        <f t="shared" si="5"/>
        <v>12698</v>
      </c>
      <c r="T31" s="44">
        <f t="shared" si="9"/>
        <v>1.0148999999999999</v>
      </c>
      <c r="U31" s="37"/>
      <c r="W31" s="38"/>
      <c r="X31" s="38"/>
      <c r="Z31" s="5"/>
      <c r="AB31" s="39"/>
      <c r="AC31" s="39"/>
      <c r="AD31" s="39"/>
      <c r="AE31" s="39"/>
    </row>
    <row r="32" spans="1:31" x14ac:dyDescent="0.25">
      <c r="A32" s="40">
        <v>23</v>
      </c>
      <c r="B32" s="41" t="s">
        <v>30</v>
      </c>
      <c r="C32" s="30">
        <v>6292756.1099999985</v>
      </c>
      <c r="D32" s="31">
        <v>0</v>
      </c>
      <c r="E32" s="31">
        <v>0</v>
      </c>
      <c r="F32" s="31">
        <f t="shared" si="6"/>
        <v>6292756.1099999985</v>
      </c>
      <c r="G32" s="31">
        <v>518.48</v>
      </c>
      <c r="H32" s="32">
        <f t="shared" si="0"/>
        <v>12137</v>
      </c>
      <c r="I32" s="30">
        <v>6471759.9900000012</v>
      </c>
      <c r="J32" s="31">
        <v>0</v>
      </c>
      <c r="K32" s="31">
        <v>0</v>
      </c>
      <c r="L32" s="31">
        <f t="shared" si="7"/>
        <v>6471759.9900000012</v>
      </c>
      <c r="M32" s="31">
        <v>487.21000000000004</v>
      </c>
      <c r="N32" s="32">
        <f t="shared" si="1"/>
        <v>13283</v>
      </c>
      <c r="O32" s="42">
        <f t="shared" si="2"/>
        <v>6292756.1099999985</v>
      </c>
      <c r="P32" s="43">
        <f t="shared" si="3"/>
        <v>6471759.9900000012</v>
      </c>
      <c r="Q32" s="44">
        <f t="shared" si="8"/>
        <v>1.0284</v>
      </c>
      <c r="R32" s="42">
        <f t="shared" si="4"/>
        <v>12137</v>
      </c>
      <c r="S32" s="45">
        <f t="shared" si="5"/>
        <v>13283</v>
      </c>
      <c r="T32" s="44">
        <f t="shared" si="9"/>
        <v>1.0944</v>
      </c>
      <c r="U32" s="37"/>
      <c r="W32" s="38"/>
      <c r="X32" s="38"/>
      <c r="Z32" s="5"/>
      <c r="AB32" s="39"/>
      <c r="AC32" s="39"/>
      <c r="AD32" s="39"/>
      <c r="AE32" s="39"/>
    </row>
    <row r="33" spans="1:31" x14ac:dyDescent="0.25">
      <c r="A33" s="40">
        <v>24</v>
      </c>
      <c r="B33" s="41" t="s">
        <v>31</v>
      </c>
      <c r="C33" s="30">
        <v>83089418.179999977</v>
      </c>
      <c r="D33" s="31">
        <v>0</v>
      </c>
      <c r="E33" s="31">
        <v>-861506.37</v>
      </c>
      <c r="F33" s="31">
        <f t="shared" si="6"/>
        <v>82227911.809999973</v>
      </c>
      <c r="G33" s="31">
        <v>7959.5</v>
      </c>
      <c r="H33" s="32">
        <f t="shared" si="0"/>
        <v>10331</v>
      </c>
      <c r="I33" s="30">
        <v>85979311.219999999</v>
      </c>
      <c r="J33" s="31">
        <v>0</v>
      </c>
      <c r="K33" s="31">
        <v>-894568.3</v>
      </c>
      <c r="L33" s="31">
        <f t="shared" si="7"/>
        <v>85084742.920000002</v>
      </c>
      <c r="M33" s="31">
        <v>8199.36</v>
      </c>
      <c r="N33" s="32">
        <f t="shared" si="1"/>
        <v>10377</v>
      </c>
      <c r="O33" s="42">
        <f t="shared" si="2"/>
        <v>82227911.809999973</v>
      </c>
      <c r="P33" s="43">
        <f t="shared" si="3"/>
        <v>85084742.920000002</v>
      </c>
      <c r="Q33" s="44">
        <f t="shared" si="8"/>
        <v>1.0347</v>
      </c>
      <c r="R33" s="42">
        <f t="shared" si="4"/>
        <v>10331</v>
      </c>
      <c r="S33" s="45">
        <f t="shared" si="5"/>
        <v>10377</v>
      </c>
      <c r="T33" s="44">
        <f t="shared" si="9"/>
        <v>1.0044999999999999</v>
      </c>
      <c r="U33" s="37"/>
      <c r="W33" s="38"/>
      <c r="X33" s="38"/>
      <c r="Z33" s="5"/>
      <c r="AB33" s="39"/>
      <c r="AC33" s="39"/>
      <c r="AD33" s="39"/>
      <c r="AE33" s="39"/>
    </row>
    <row r="34" spans="1:31" x14ac:dyDescent="0.25">
      <c r="A34" s="40">
        <v>25</v>
      </c>
      <c r="B34" s="41" t="s">
        <v>32</v>
      </c>
      <c r="C34" s="30">
        <v>14440151.340000002</v>
      </c>
      <c r="D34" s="31">
        <v>0</v>
      </c>
      <c r="E34" s="31">
        <v>-245975.17</v>
      </c>
      <c r="F34" s="31">
        <f t="shared" si="6"/>
        <v>14194176.170000002</v>
      </c>
      <c r="G34" s="31">
        <v>1158.46</v>
      </c>
      <c r="H34" s="32">
        <f t="shared" si="0"/>
        <v>12253</v>
      </c>
      <c r="I34" s="30">
        <v>14686119.309999999</v>
      </c>
      <c r="J34" s="31">
        <v>0</v>
      </c>
      <c r="K34" s="31">
        <v>-235157.8</v>
      </c>
      <c r="L34" s="31">
        <f t="shared" si="7"/>
        <v>14450961.509999998</v>
      </c>
      <c r="M34" s="31">
        <v>1150.03</v>
      </c>
      <c r="N34" s="32">
        <f t="shared" si="1"/>
        <v>12566</v>
      </c>
      <c r="O34" s="42">
        <f t="shared" si="2"/>
        <v>14194176.170000002</v>
      </c>
      <c r="P34" s="43">
        <f t="shared" si="3"/>
        <v>14450961.509999998</v>
      </c>
      <c r="Q34" s="44">
        <f t="shared" si="8"/>
        <v>1.0181</v>
      </c>
      <c r="R34" s="42">
        <f t="shared" si="4"/>
        <v>12253</v>
      </c>
      <c r="S34" s="45">
        <f t="shared" si="5"/>
        <v>12566</v>
      </c>
      <c r="T34" s="44">
        <f t="shared" si="9"/>
        <v>1.0255000000000001</v>
      </c>
      <c r="U34" s="37"/>
      <c r="W34" s="38"/>
      <c r="X34" s="38"/>
      <c r="Z34" s="5"/>
      <c r="AB34" s="39"/>
      <c r="AC34" s="39"/>
      <c r="AD34" s="39"/>
      <c r="AE34" s="39"/>
    </row>
    <row r="35" spans="1:31" x14ac:dyDescent="0.25">
      <c r="A35" s="40">
        <v>26</v>
      </c>
      <c r="B35" s="41" t="s">
        <v>33</v>
      </c>
      <c r="C35" s="30">
        <v>22650848.270000007</v>
      </c>
      <c r="D35" s="31">
        <v>0</v>
      </c>
      <c r="E35" s="31">
        <v>-760610.67</v>
      </c>
      <c r="F35" s="31">
        <f t="shared" si="6"/>
        <v>21890237.600000005</v>
      </c>
      <c r="G35" s="31">
        <v>1915.6200000000001</v>
      </c>
      <c r="H35" s="32">
        <f t="shared" si="0"/>
        <v>11427</v>
      </c>
      <c r="I35" s="30">
        <v>22935660.879999999</v>
      </c>
      <c r="J35" s="31">
        <v>0</v>
      </c>
      <c r="K35" s="31">
        <v>171756.07999999996</v>
      </c>
      <c r="L35" s="31">
        <f t="shared" si="7"/>
        <v>23107416.959999997</v>
      </c>
      <c r="M35" s="31">
        <v>1866.1399999999999</v>
      </c>
      <c r="N35" s="32">
        <f t="shared" si="1"/>
        <v>12382</v>
      </c>
      <c r="O35" s="42">
        <f t="shared" si="2"/>
        <v>21890237.600000005</v>
      </c>
      <c r="P35" s="43">
        <f t="shared" si="3"/>
        <v>23107416.959999997</v>
      </c>
      <c r="Q35" s="44">
        <f t="shared" si="8"/>
        <v>1.0556000000000001</v>
      </c>
      <c r="R35" s="42">
        <f t="shared" si="4"/>
        <v>11427</v>
      </c>
      <c r="S35" s="45">
        <f t="shared" si="5"/>
        <v>12382</v>
      </c>
      <c r="T35" s="44">
        <f t="shared" si="9"/>
        <v>1.0835999999999999</v>
      </c>
      <c r="U35" s="37"/>
      <c r="W35" s="38"/>
      <c r="X35" s="38"/>
      <c r="Z35" s="5"/>
      <c r="AB35" s="39"/>
      <c r="AC35" s="39"/>
      <c r="AD35" s="39"/>
      <c r="AE35" s="39"/>
    </row>
    <row r="36" spans="1:31" x14ac:dyDescent="0.25">
      <c r="A36" s="40">
        <v>27</v>
      </c>
      <c r="B36" s="41" t="s">
        <v>34</v>
      </c>
      <c r="C36" s="30">
        <v>47095293.049999997</v>
      </c>
      <c r="D36" s="31">
        <v>0</v>
      </c>
      <c r="E36" s="31">
        <v>-357569.8</v>
      </c>
      <c r="F36" s="31">
        <f t="shared" si="6"/>
        <v>46737723.25</v>
      </c>
      <c r="G36" s="31">
        <v>4134.5000000000009</v>
      </c>
      <c r="H36" s="32">
        <f t="shared" si="0"/>
        <v>11304</v>
      </c>
      <c r="I36" s="30">
        <v>50218362.560000002</v>
      </c>
      <c r="J36" s="31">
        <v>0</v>
      </c>
      <c r="K36" s="31">
        <v>-517390.05</v>
      </c>
      <c r="L36" s="31">
        <f t="shared" si="7"/>
        <v>49700972.510000005</v>
      </c>
      <c r="M36" s="31">
        <v>4107.3999999999996</v>
      </c>
      <c r="N36" s="32">
        <f t="shared" si="1"/>
        <v>12100</v>
      </c>
      <c r="O36" s="42">
        <f t="shared" si="2"/>
        <v>46737723.25</v>
      </c>
      <c r="P36" s="43">
        <f t="shared" si="3"/>
        <v>49700972.510000005</v>
      </c>
      <c r="Q36" s="44">
        <f t="shared" si="8"/>
        <v>1.0633999999999999</v>
      </c>
      <c r="R36" s="42">
        <f t="shared" si="4"/>
        <v>11304</v>
      </c>
      <c r="S36" s="45">
        <f t="shared" si="5"/>
        <v>12100</v>
      </c>
      <c r="T36" s="44">
        <f t="shared" si="9"/>
        <v>1.0704</v>
      </c>
      <c r="U36" s="37"/>
      <c r="W36" s="38"/>
      <c r="X36" s="38"/>
      <c r="Z36" s="5"/>
      <c r="AB36" s="39"/>
      <c r="AC36" s="39"/>
      <c r="AD36" s="39"/>
      <c r="AE36" s="39"/>
    </row>
    <row r="37" spans="1:31" x14ac:dyDescent="0.25">
      <c r="A37" s="40">
        <v>28</v>
      </c>
      <c r="B37" s="41" t="s">
        <v>35</v>
      </c>
      <c r="C37" s="30">
        <v>15747840.030000001</v>
      </c>
      <c r="D37" s="31">
        <v>0</v>
      </c>
      <c r="E37" s="31">
        <v>-115557.7</v>
      </c>
      <c r="F37" s="31">
        <f t="shared" si="6"/>
        <v>15632282.330000002</v>
      </c>
      <c r="G37" s="31">
        <v>1193.9499999999998</v>
      </c>
      <c r="H37" s="32">
        <f t="shared" si="0"/>
        <v>13093</v>
      </c>
      <c r="I37" s="30">
        <v>17752299.919999998</v>
      </c>
      <c r="J37" s="31">
        <v>0</v>
      </c>
      <c r="K37" s="31">
        <v>-201815.24</v>
      </c>
      <c r="L37" s="31">
        <f t="shared" si="7"/>
        <v>17550484.68</v>
      </c>
      <c r="M37" s="31">
        <v>1432.95</v>
      </c>
      <c r="N37" s="32">
        <f t="shared" si="1"/>
        <v>12248</v>
      </c>
      <c r="O37" s="42">
        <f t="shared" si="2"/>
        <v>15632282.330000002</v>
      </c>
      <c r="P37" s="43">
        <f t="shared" si="3"/>
        <v>17550484.68</v>
      </c>
      <c r="Q37" s="44">
        <f t="shared" si="8"/>
        <v>1.1227</v>
      </c>
      <c r="R37" s="42">
        <f t="shared" si="4"/>
        <v>13093</v>
      </c>
      <c r="S37" s="45">
        <f t="shared" si="5"/>
        <v>12248</v>
      </c>
      <c r="T37" s="44">
        <f t="shared" si="9"/>
        <v>0.9355</v>
      </c>
      <c r="U37" s="37"/>
      <c r="W37" s="38"/>
      <c r="X37" s="38"/>
      <c r="Z37" s="5"/>
      <c r="AB37" s="39"/>
      <c r="AC37" s="39"/>
      <c r="AD37" s="39"/>
      <c r="AE37" s="39"/>
    </row>
    <row r="38" spans="1:31" x14ac:dyDescent="0.25">
      <c r="A38" s="40">
        <v>29</v>
      </c>
      <c r="B38" s="41" t="s">
        <v>36</v>
      </c>
      <c r="C38" s="30">
        <v>2930263451.8199997</v>
      </c>
      <c r="D38" s="31">
        <v>0</v>
      </c>
      <c r="E38" s="31">
        <v>-21080673.219999999</v>
      </c>
      <c r="F38" s="31">
        <f t="shared" si="6"/>
        <v>2909182778.5999999</v>
      </c>
      <c r="G38" s="31">
        <v>174992.77</v>
      </c>
      <c r="H38" s="32">
        <f t="shared" si="0"/>
        <v>16625</v>
      </c>
      <c r="I38" s="30">
        <v>2951290827.9699998</v>
      </c>
      <c r="J38" s="31">
        <v>0</v>
      </c>
      <c r="K38" s="31">
        <v>-21705516.02</v>
      </c>
      <c r="L38" s="31">
        <f t="shared" si="7"/>
        <v>2929585311.9499998</v>
      </c>
      <c r="M38" s="31">
        <v>174654.05</v>
      </c>
      <c r="N38" s="32">
        <f t="shared" si="1"/>
        <v>16774</v>
      </c>
      <c r="O38" s="42">
        <f t="shared" si="2"/>
        <v>2909182778.5999999</v>
      </c>
      <c r="P38" s="43">
        <f t="shared" si="3"/>
        <v>2929585311.9499998</v>
      </c>
      <c r="Q38" s="44">
        <f t="shared" si="8"/>
        <v>1.0069999999999999</v>
      </c>
      <c r="R38" s="42">
        <f t="shared" si="4"/>
        <v>16625</v>
      </c>
      <c r="S38" s="45">
        <f t="shared" si="5"/>
        <v>16774</v>
      </c>
      <c r="T38" s="44">
        <f t="shared" si="9"/>
        <v>1.0089999999999999</v>
      </c>
      <c r="U38" s="37"/>
      <c r="W38" s="38"/>
      <c r="X38" s="38"/>
      <c r="Z38" s="5"/>
      <c r="AB38" s="39"/>
      <c r="AC38" s="39"/>
      <c r="AD38" s="39"/>
      <c r="AE38" s="39"/>
    </row>
    <row r="39" spans="1:31" x14ac:dyDescent="0.25">
      <c r="A39" s="40">
        <v>30</v>
      </c>
      <c r="B39" s="41" t="s">
        <v>37</v>
      </c>
      <c r="C39" s="30">
        <v>141807046.68000001</v>
      </c>
      <c r="D39" s="31">
        <v>0</v>
      </c>
      <c r="E39" s="31">
        <v>-596686.91999999993</v>
      </c>
      <c r="F39" s="31">
        <f t="shared" si="6"/>
        <v>141210359.76000002</v>
      </c>
      <c r="G39" s="31">
        <v>10147.700000000001</v>
      </c>
      <c r="H39" s="32">
        <f t="shared" si="0"/>
        <v>13916</v>
      </c>
      <c r="I39" s="30">
        <v>157685318.37</v>
      </c>
      <c r="J39" s="31">
        <v>0</v>
      </c>
      <c r="K39" s="31">
        <v>-295927.59999999998</v>
      </c>
      <c r="L39" s="31">
        <f t="shared" si="7"/>
        <v>157389390.77000001</v>
      </c>
      <c r="M39" s="31">
        <v>10650.23</v>
      </c>
      <c r="N39" s="32">
        <f t="shared" si="1"/>
        <v>14778</v>
      </c>
      <c r="O39" s="42">
        <f t="shared" si="2"/>
        <v>141210359.76000002</v>
      </c>
      <c r="P39" s="43">
        <f t="shared" si="3"/>
        <v>157389390.77000001</v>
      </c>
      <c r="Q39" s="44">
        <f t="shared" si="8"/>
        <v>1.1146</v>
      </c>
      <c r="R39" s="42">
        <f t="shared" si="4"/>
        <v>13916</v>
      </c>
      <c r="S39" s="45">
        <f t="shared" si="5"/>
        <v>14778</v>
      </c>
      <c r="T39" s="44">
        <f t="shared" si="9"/>
        <v>1.0619000000000001</v>
      </c>
      <c r="U39" s="37"/>
      <c r="W39" s="38"/>
      <c r="X39" s="38"/>
      <c r="Z39" s="5"/>
      <c r="AB39" s="39"/>
      <c r="AC39" s="39"/>
      <c r="AD39" s="39"/>
      <c r="AE39" s="39"/>
    </row>
    <row r="40" spans="1:31" x14ac:dyDescent="0.25">
      <c r="A40" s="40">
        <v>31</v>
      </c>
      <c r="B40" s="41" t="s">
        <v>38</v>
      </c>
      <c r="C40" s="30">
        <v>20625849.460000001</v>
      </c>
      <c r="D40" s="31">
        <v>0</v>
      </c>
      <c r="E40" s="31">
        <v>-311649.2</v>
      </c>
      <c r="F40" s="31">
        <f t="shared" si="6"/>
        <v>20314200.260000002</v>
      </c>
      <c r="G40" s="31">
        <v>1772.98</v>
      </c>
      <c r="H40" s="32">
        <f t="shared" si="0"/>
        <v>11458</v>
      </c>
      <c r="I40" s="30">
        <v>21518194.039999995</v>
      </c>
      <c r="J40" s="31">
        <v>0</v>
      </c>
      <c r="K40" s="31">
        <v>-256679</v>
      </c>
      <c r="L40" s="31">
        <f t="shared" si="7"/>
        <v>21261515.039999995</v>
      </c>
      <c r="M40" s="31">
        <v>1695.14</v>
      </c>
      <c r="N40" s="32">
        <f t="shared" si="1"/>
        <v>12543</v>
      </c>
      <c r="O40" s="42">
        <f t="shared" si="2"/>
        <v>20314200.260000002</v>
      </c>
      <c r="P40" s="43">
        <f t="shared" si="3"/>
        <v>21261515.039999995</v>
      </c>
      <c r="Q40" s="44">
        <f t="shared" si="8"/>
        <v>1.0466</v>
      </c>
      <c r="R40" s="42">
        <f t="shared" si="4"/>
        <v>11458</v>
      </c>
      <c r="S40" s="45">
        <f t="shared" si="5"/>
        <v>12543</v>
      </c>
      <c r="T40" s="44">
        <f t="shared" si="9"/>
        <v>1.0947</v>
      </c>
      <c r="U40" s="37"/>
      <c r="W40" s="38"/>
      <c r="X40" s="38"/>
      <c r="Z40" s="5"/>
      <c r="AB40" s="39"/>
      <c r="AC40" s="39"/>
      <c r="AD40" s="39"/>
      <c r="AE40" s="39"/>
    </row>
    <row r="41" spans="1:31" x14ac:dyDescent="0.25">
      <c r="A41" s="40">
        <v>32</v>
      </c>
      <c r="B41" s="41" t="s">
        <v>39</v>
      </c>
      <c r="C41" s="30">
        <v>39611739.499999993</v>
      </c>
      <c r="D41" s="31">
        <v>0</v>
      </c>
      <c r="E41" s="31">
        <v>-735548.44</v>
      </c>
      <c r="F41" s="31">
        <f t="shared" si="6"/>
        <v>38876191.059999995</v>
      </c>
      <c r="G41" s="31">
        <v>3197.29</v>
      </c>
      <c r="H41" s="32">
        <f t="shared" si="0"/>
        <v>12159</v>
      </c>
      <c r="I41" s="30">
        <v>39787811.890000008</v>
      </c>
      <c r="J41" s="31">
        <v>0</v>
      </c>
      <c r="K41" s="31">
        <v>-412996.13</v>
      </c>
      <c r="L41" s="31">
        <f t="shared" si="7"/>
        <v>39374815.760000005</v>
      </c>
      <c r="M41" s="31">
        <v>3265.17</v>
      </c>
      <c r="N41" s="32">
        <f t="shared" si="1"/>
        <v>12059</v>
      </c>
      <c r="O41" s="42">
        <f t="shared" si="2"/>
        <v>38876191.059999995</v>
      </c>
      <c r="P41" s="43">
        <f t="shared" si="3"/>
        <v>39374815.760000005</v>
      </c>
      <c r="Q41" s="44">
        <f t="shared" si="8"/>
        <v>1.0127999999999999</v>
      </c>
      <c r="R41" s="42">
        <f t="shared" si="4"/>
        <v>12159</v>
      </c>
      <c r="S41" s="45">
        <f t="shared" si="5"/>
        <v>12059</v>
      </c>
      <c r="T41" s="44">
        <f t="shared" si="9"/>
        <v>0.99180000000000001</v>
      </c>
      <c r="U41" s="37"/>
      <c r="W41" s="38"/>
      <c r="X41" s="38"/>
      <c r="Z41" s="5"/>
      <c r="AB41" s="39"/>
      <c r="AC41" s="39"/>
      <c r="AD41" s="39"/>
      <c r="AE41" s="39"/>
    </row>
    <row r="42" spans="1:31" x14ac:dyDescent="0.25">
      <c r="A42" s="40">
        <v>33</v>
      </c>
      <c r="B42" s="41" t="s">
        <v>40</v>
      </c>
      <c r="C42" s="30">
        <v>76066470.030000001</v>
      </c>
      <c r="D42" s="31">
        <v>-51058.85</v>
      </c>
      <c r="E42" s="31">
        <v>-1217016.71</v>
      </c>
      <c r="F42" s="31">
        <f t="shared" si="6"/>
        <v>74798394.470000014</v>
      </c>
      <c r="G42" s="31">
        <v>6164.84</v>
      </c>
      <c r="H42" s="32">
        <f t="shared" si="0"/>
        <v>12133</v>
      </c>
      <c r="I42" s="30">
        <v>80520264.370000005</v>
      </c>
      <c r="J42" s="31">
        <v>-47348</v>
      </c>
      <c r="K42" s="31">
        <v>-1630380.47</v>
      </c>
      <c r="L42" s="31">
        <f t="shared" si="7"/>
        <v>78842535.900000006</v>
      </c>
      <c r="M42" s="31">
        <v>5996.26</v>
      </c>
      <c r="N42" s="32">
        <f t="shared" si="1"/>
        <v>13149</v>
      </c>
      <c r="O42" s="42">
        <f t="shared" ref="O42:O73" si="10">F42</f>
        <v>74798394.470000014</v>
      </c>
      <c r="P42" s="43">
        <f t="shared" ref="P42:P73" si="11">L42</f>
        <v>78842535.900000006</v>
      </c>
      <c r="Q42" s="44">
        <f t="shared" si="8"/>
        <v>1.0541</v>
      </c>
      <c r="R42" s="42">
        <f t="shared" ref="R42:R73" si="12">H42</f>
        <v>12133</v>
      </c>
      <c r="S42" s="45">
        <f t="shared" ref="S42:S73" si="13">N42</f>
        <v>13149</v>
      </c>
      <c r="T42" s="44">
        <f t="shared" si="9"/>
        <v>1.0837000000000001</v>
      </c>
      <c r="U42" s="37"/>
      <c r="W42" s="38"/>
      <c r="X42" s="38"/>
      <c r="Z42" s="5"/>
      <c r="AB42" s="39"/>
      <c r="AC42" s="39"/>
      <c r="AD42" s="39"/>
      <c r="AE42" s="39"/>
    </row>
    <row r="43" spans="1:31" x14ac:dyDescent="0.25">
      <c r="A43" s="40">
        <v>34</v>
      </c>
      <c r="B43" s="41" t="s">
        <v>41</v>
      </c>
      <c r="C43" s="30">
        <v>176707789.19</v>
      </c>
      <c r="D43" s="31">
        <v>0</v>
      </c>
      <c r="E43" s="31">
        <v>-436388.15</v>
      </c>
      <c r="F43" s="31">
        <f t="shared" si="6"/>
        <v>176271401.03999999</v>
      </c>
      <c r="G43" s="31">
        <v>13106.32</v>
      </c>
      <c r="H43" s="32">
        <f t="shared" si="0"/>
        <v>13449</v>
      </c>
      <c r="I43" s="30">
        <v>180844548.66999996</v>
      </c>
      <c r="J43" s="31">
        <v>0</v>
      </c>
      <c r="K43" s="31">
        <v>-576940.23</v>
      </c>
      <c r="L43" s="31">
        <f t="shared" si="7"/>
        <v>180267608.43999997</v>
      </c>
      <c r="M43" s="31">
        <v>13727.53</v>
      </c>
      <c r="N43" s="32">
        <f t="shared" si="1"/>
        <v>13132</v>
      </c>
      <c r="O43" s="42">
        <f t="shared" si="10"/>
        <v>176271401.03999999</v>
      </c>
      <c r="P43" s="43">
        <f t="shared" si="11"/>
        <v>180267608.43999997</v>
      </c>
      <c r="Q43" s="44">
        <f t="shared" si="8"/>
        <v>1.0226999999999999</v>
      </c>
      <c r="R43" s="42">
        <f t="shared" si="12"/>
        <v>13449</v>
      </c>
      <c r="S43" s="45">
        <f t="shared" si="13"/>
        <v>13132</v>
      </c>
      <c r="T43" s="44">
        <f t="shared" si="9"/>
        <v>0.97640000000000005</v>
      </c>
      <c r="U43" s="37"/>
      <c r="W43" s="38"/>
      <c r="X43" s="38"/>
      <c r="Z43" s="5"/>
      <c r="AB43" s="39"/>
      <c r="AC43" s="39"/>
      <c r="AD43" s="39"/>
      <c r="AE43" s="39"/>
    </row>
    <row r="44" spans="1:31" x14ac:dyDescent="0.25">
      <c r="A44" s="40">
        <v>35</v>
      </c>
      <c r="B44" s="41" t="s">
        <v>42</v>
      </c>
      <c r="C44" s="30">
        <v>24557519.899999999</v>
      </c>
      <c r="D44" s="31">
        <v>0</v>
      </c>
      <c r="E44" s="31">
        <v>-433787.14</v>
      </c>
      <c r="F44" s="31">
        <f t="shared" si="6"/>
        <v>24123732.759999998</v>
      </c>
      <c r="G44" s="31">
        <v>2226.42</v>
      </c>
      <c r="H44" s="32">
        <f t="shared" si="0"/>
        <v>10835</v>
      </c>
      <c r="I44" s="30">
        <v>34970222.789999999</v>
      </c>
      <c r="J44" s="31">
        <v>0</v>
      </c>
      <c r="K44" s="31">
        <v>-475430.91</v>
      </c>
      <c r="L44" s="31">
        <f t="shared" si="7"/>
        <v>34494791.880000003</v>
      </c>
      <c r="M44" s="31">
        <v>3461.2200000000003</v>
      </c>
      <c r="N44" s="32">
        <f t="shared" si="1"/>
        <v>9966</v>
      </c>
      <c r="O44" s="42">
        <f t="shared" si="10"/>
        <v>24123732.759999998</v>
      </c>
      <c r="P44" s="43">
        <f t="shared" si="11"/>
        <v>34494791.880000003</v>
      </c>
      <c r="Q44" s="44">
        <f t="shared" si="8"/>
        <v>1.4298999999999999</v>
      </c>
      <c r="R44" s="42">
        <f t="shared" si="12"/>
        <v>10835</v>
      </c>
      <c r="S44" s="45">
        <f t="shared" si="13"/>
        <v>9966</v>
      </c>
      <c r="T44" s="44">
        <f t="shared" si="9"/>
        <v>0.91979999999999995</v>
      </c>
      <c r="U44" s="37"/>
      <c r="W44" s="38"/>
      <c r="X44" s="38"/>
      <c r="Z44" s="5"/>
      <c r="AB44" s="39"/>
      <c r="AC44" s="39"/>
      <c r="AD44" s="39"/>
      <c r="AE44" s="39"/>
    </row>
    <row r="45" spans="1:31" x14ac:dyDescent="0.25">
      <c r="A45" s="40">
        <v>36</v>
      </c>
      <c r="B45" s="41" t="s">
        <v>43</v>
      </c>
      <c r="C45" s="30">
        <v>58859579.909999996</v>
      </c>
      <c r="D45" s="31">
        <v>0</v>
      </c>
      <c r="E45" s="31">
        <v>-471039.93</v>
      </c>
      <c r="F45" s="31">
        <f t="shared" si="6"/>
        <v>58388539.979999997</v>
      </c>
      <c r="G45" s="31">
        <v>4895.0700000000006</v>
      </c>
      <c r="H45" s="32">
        <f t="shared" si="0"/>
        <v>11928</v>
      </c>
      <c r="I45" s="30">
        <v>61389427.729999997</v>
      </c>
      <c r="J45" s="31">
        <v>0</v>
      </c>
      <c r="K45" s="31">
        <v>-450321.91000000003</v>
      </c>
      <c r="L45" s="31">
        <f t="shared" si="7"/>
        <v>60939105.82</v>
      </c>
      <c r="M45" s="31">
        <v>4868.8300000000008</v>
      </c>
      <c r="N45" s="32">
        <f t="shared" si="1"/>
        <v>12516</v>
      </c>
      <c r="O45" s="42">
        <f t="shared" si="10"/>
        <v>58388539.979999997</v>
      </c>
      <c r="P45" s="43">
        <f t="shared" si="11"/>
        <v>60939105.82</v>
      </c>
      <c r="Q45" s="44">
        <f t="shared" si="8"/>
        <v>1.0437000000000001</v>
      </c>
      <c r="R45" s="42">
        <f t="shared" si="12"/>
        <v>11928</v>
      </c>
      <c r="S45" s="45">
        <f t="shared" si="13"/>
        <v>12516</v>
      </c>
      <c r="T45" s="44">
        <f t="shared" si="9"/>
        <v>1.0492999999999999</v>
      </c>
      <c r="U45" s="37"/>
      <c r="W45" s="38"/>
      <c r="X45" s="38"/>
      <c r="Z45" s="5"/>
      <c r="AB45" s="39"/>
      <c r="AC45" s="39"/>
      <c r="AD45" s="39"/>
      <c r="AE45" s="39"/>
    </row>
    <row r="46" spans="1:31" x14ac:dyDescent="0.25">
      <c r="A46" s="40">
        <v>37</v>
      </c>
      <c r="B46" s="41" t="s">
        <v>44</v>
      </c>
      <c r="C46" s="30">
        <v>31224944.109999999</v>
      </c>
      <c r="D46" s="31">
        <v>0</v>
      </c>
      <c r="E46" s="31">
        <v>-300331.46000000002</v>
      </c>
      <c r="F46" s="31">
        <f t="shared" si="6"/>
        <v>30924612.649999999</v>
      </c>
      <c r="G46" s="31">
        <v>2508.84</v>
      </c>
      <c r="H46" s="32">
        <f t="shared" si="0"/>
        <v>12326</v>
      </c>
      <c r="I46" s="30">
        <v>34559343.730000004</v>
      </c>
      <c r="J46" s="31">
        <v>0</v>
      </c>
      <c r="K46" s="31">
        <v>-341909.07999999996</v>
      </c>
      <c r="L46" s="31">
        <f t="shared" si="7"/>
        <v>34217434.650000006</v>
      </c>
      <c r="M46" s="31">
        <v>2500.77</v>
      </c>
      <c r="N46" s="32">
        <f t="shared" si="1"/>
        <v>13683</v>
      </c>
      <c r="O46" s="42">
        <f t="shared" si="10"/>
        <v>30924612.649999999</v>
      </c>
      <c r="P46" s="43">
        <f t="shared" si="11"/>
        <v>34217434.650000006</v>
      </c>
      <c r="Q46" s="44">
        <f t="shared" si="8"/>
        <v>1.1065</v>
      </c>
      <c r="R46" s="42">
        <f t="shared" si="12"/>
        <v>12326</v>
      </c>
      <c r="S46" s="45">
        <f t="shared" si="13"/>
        <v>13683</v>
      </c>
      <c r="T46" s="44">
        <f t="shared" si="9"/>
        <v>1.1101000000000001</v>
      </c>
      <c r="U46" s="37"/>
      <c r="W46" s="38"/>
      <c r="X46" s="38"/>
      <c r="Z46" s="5"/>
      <c r="AB46" s="39"/>
      <c r="AC46" s="39"/>
      <c r="AD46" s="39"/>
      <c r="AE46" s="39"/>
    </row>
    <row r="47" spans="1:31" x14ac:dyDescent="0.25">
      <c r="A47" s="40">
        <v>38</v>
      </c>
      <c r="B47" s="41" t="s">
        <v>45</v>
      </c>
      <c r="C47" s="30">
        <v>19018274.139999997</v>
      </c>
      <c r="D47" s="31">
        <v>0</v>
      </c>
      <c r="E47" s="31">
        <v>-208328.95999999999</v>
      </c>
      <c r="F47" s="31">
        <f t="shared" si="6"/>
        <v>18809945.179999996</v>
      </c>
      <c r="G47" s="31">
        <v>1461.56</v>
      </c>
      <c r="H47" s="32">
        <f t="shared" si="0"/>
        <v>12870</v>
      </c>
      <c r="I47" s="30">
        <v>17820268.610000003</v>
      </c>
      <c r="J47" s="31">
        <v>0</v>
      </c>
      <c r="K47" s="31">
        <v>-209781.99</v>
      </c>
      <c r="L47" s="31">
        <f t="shared" si="7"/>
        <v>17610486.620000005</v>
      </c>
      <c r="M47" s="31">
        <v>1474.76</v>
      </c>
      <c r="N47" s="32">
        <f t="shared" si="1"/>
        <v>11941</v>
      </c>
      <c r="O47" s="42">
        <f t="shared" si="10"/>
        <v>18809945.179999996</v>
      </c>
      <c r="P47" s="43">
        <f t="shared" si="11"/>
        <v>17610486.620000005</v>
      </c>
      <c r="Q47" s="44">
        <f t="shared" si="8"/>
        <v>0.93620000000000003</v>
      </c>
      <c r="R47" s="42">
        <f t="shared" si="12"/>
        <v>12870</v>
      </c>
      <c r="S47" s="45">
        <f t="shared" si="13"/>
        <v>11941</v>
      </c>
      <c r="T47" s="44">
        <f t="shared" si="9"/>
        <v>0.92779999999999996</v>
      </c>
      <c r="U47" s="37"/>
      <c r="W47" s="38"/>
      <c r="X47" s="38"/>
      <c r="Z47" s="5"/>
      <c r="AB47" s="39"/>
      <c r="AC47" s="39"/>
      <c r="AD47" s="39"/>
      <c r="AE47" s="39"/>
    </row>
    <row r="48" spans="1:31" x14ac:dyDescent="0.25">
      <c r="A48" s="40">
        <v>39</v>
      </c>
      <c r="B48" s="41" t="s">
        <v>46</v>
      </c>
      <c r="C48" s="30">
        <v>31953376.34</v>
      </c>
      <c r="D48" s="31">
        <v>0</v>
      </c>
      <c r="E48" s="31">
        <v>-203455.44</v>
      </c>
      <c r="F48" s="31">
        <f t="shared" si="6"/>
        <v>31749920.899999999</v>
      </c>
      <c r="G48" s="31">
        <v>2903.72</v>
      </c>
      <c r="H48" s="32">
        <f t="shared" si="0"/>
        <v>10934</v>
      </c>
      <c r="I48" s="30">
        <v>34814803.390000001</v>
      </c>
      <c r="J48" s="31">
        <v>0</v>
      </c>
      <c r="K48" s="31">
        <v>-337496.81</v>
      </c>
      <c r="L48" s="31">
        <f t="shared" si="7"/>
        <v>34477306.579999998</v>
      </c>
      <c r="M48" s="31">
        <v>2810.97</v>
      </c>
      <c r="N48" s="32">
        <f t="shared" si="1"/>
        <v>12265</v>
      </c>
      <c r="O48" s="42">
        <f t="shared" si="10"/>
        <v>31749920.899999999</v>
      </c>
      <c r="P48" s="43">
        <f t="shared" si="11"/>
        <v>34477306.579999998</v>
      </c>
      <c r="Q48" s="44">
        <f t="shared" si="8"/>
        <v>1.0859000000000001</v>
      </c>
      <c r="R48" s="42">
        <f t="shared" si="12"/>
        <v>10934</v>
      </c>
      <c r="S48" s="45">
        <f t="shared" si="13"/>
        <v>12265</v>
      </c>
      <c r="T48" s="44">
        <f t="shared" si="9"/>
        <v>1.1216999999999999</v>
      </c>
      <c r="U48" s="37"/>
      <c r="W48" s="38"/>
      <c r="X48" s="38"/>
      <c r="Z48" s="5"/>
      <c r="AB48" s="39"/>
      <c r="AC48" s="39"/>
      <c r="AD48" s="39"/>
      <c r="AE48" s="39"/>
    </row>
    <row r="49" spans="1:31" x14ac:dyDescent="0.25">
      <c r="A49" s="40">
        <v>40</v>
      </c>
      <c r="B49" s="41" t="s">
        <v>4</v>
      </c>
      <c r="C49" s="30">
        <v>23460367.759999998</v>
      </c>
      <c r="D49" s="31">
        <v>0</v>
      </c>
      <c r="E49" s="31">
        <v>-483776</v>
      </c>
      <c r="F49" s="31">
        <f t="shared" si="6"/>
        <v>22976591.759999998</v>
      </c>
      <c r="G49" s="31">
        <v>2027.76</v>
      </c>
      <c r="H49" s="32">
        <f t="shared" si="0"/>
        <v>11331</v>
      </c>
      <c r="I49" s="30">
        <v>27561317.030000005</v>
      </c>
      <c r="J49" s="31">
        <v>0</v>
      </c>
      <c r="K49" s="31">
        <v>-280443.12</v>
      </c>
      <c r="L49" s="31">
        <f t="shared" si="7"/>
        <v>27280873.910000004</v>
      </c>
      <c r="M49" s="31">
        <v>1955.38</v>
      </c>
      <c r="N49" s="32">
        <f t="shared" si="1"/>
        <v>13952</v>
      </c>
      <c r="O49" s="42">
        <f t="shared" si="10"/>
        <v>22976591.759999998</v>
      </c>
      <c r="P49" s="43">
        <f t="shared" si="11"/>
        <v>27280873.910000004</v>
      </c>
      <c r="Q49" s="44">
        <f t="shared" si="8"/>
        <v>1.1873</v>
      </c>
      <c r="R49" s="42">
        <f t="shared" si="12"/>
        <v>11331</v>
      </c>
      <c r="S49" s="45">
        <f t="shared" si="13"/>
        <v>13952</v>
      </c>
      <c r="T49" s="44">
        <f t="shared" si="9"/>
        <v>1.2313000000000001</v>
      </c>
      <c r="U49" s="37"/>
      <c r="W49" s="38"/>
      <c r="X49" s="38"/>
      <c r="Z49" s="5"/>
      <c r="AB49" s="39"/>
      <c r="AC49" s="39"/>
      <c r="AD49" s="39"/>
      <c r="AE49" s="39"/>
    </row>
    <row r="50" spans="1:31" x14ac:dyDescent="0.25">
      <c r="A50" s="40">
        <v>41</v>
      </c>
      <c r="B50" s="41" t="s">
        <v>47</v>
      </c>
      <c r="C50" s="30">
        <v>50351731.359999992</v>
      </c>
      <c r="D50" s="31">
        <v>0</v>
      </c>
      <c r="E50" s="31">
        <v>-974974.67</v>
      </c>
      <c r="F50" s="31">
        <f t="shared" si="6"/>
        <v>49376756.68999999</v>
      </c>
      <c r="G50" s="31">
        <v>4387.8999999999996</v>
      </c>
      <c r="H50" s="32">
        <f t="shared" si="0"/>
        <v>11253</v>
      </c>
      <c r="I50" s="30">
        <v>52449438.800000004</v>
      </c>
      <c r="J50" s="31">
        <v>0</v>
      </c>
      <c r="K50" s="31">
        <v>-1604062.53</v>
      </c>
      <c r="L50" s="31">
        <f t="shared" si="7"/>
        <v>50845376.270000003</v>
      </c>
      <c r="M50" s="31">
        <v>4279.9199999999992</v>
      </c>
      <c r="N50" s="32">
        <f t="shared" si="1"/>
        <v>11880</v>
      </c>
      <c r="O50" s="42">
        <f t="shared" si="10"/>
        <v>49376756.68999999</v>
      </c>
      <c r="P50" s="43">
        <f t="shared" si="11"/>
        <v>50845376.270000003</v>
      </c>
      <c r="Q50" s="44">
        <f t="shared" si="8"/>
        <v>1.0297000000000001</v>
      </c>
      <c r="R50" s="42">
        <f t="shared" si="12"/>
        <v>11253</v>
      </c>
      <c r="S50" s="45">
        <f t="shared" si="13"/>
        <v>11880</v>
      </c>
      <c r="T50" s="44">
        <f t="shared" si="9"/>
        <v>1.0557000000000001</v>
      </c>
      <c r="U50" s="37"/>
      <c r="W50" s="38"/>
      <c r="X50" s="38"/>
      <c r="Z50" s="5"/>
      <c r="AB50" s="39"/>
      <c r="AC50" s="39"/>
      <c r="AD50" s="39"/>
      <c r="AE50" s="39"/>
    </row>
    <row r="51" spans="1:31" x14ac:dyDescent="0.25">
      <c r="A51" s="40">
        <v>42</v>
      </c>
      <c r="B51" s="41" t="s">
        <v>48</v>
      </c>
      <c r="C51" s="30">
        <v>190017454.75999999</v>
      </c>
      <c r="D51" s="31">
        <v>-894582.17999999982</v>
      </c>
      <c r="E51" s="31">
        <v>-493795.24999999988</v>
      </c>
      <c r="F51" s="31">
        <f t="shared" si="6"/>
        <v>188629077.32999998</v>
      </c>
      <c r="G51" s="31">
        <v>16333.109999999999</v>
      </c>
      <c r="H51" s="32">
        <f t="shared" si="0"/>
        <v>11549</v>
      </c>
      <c r="I51" s="30">
        <v>195099100.66</v>
      </c>
      <c r="J51" s="31">
        <v>-870937.48</v>
      </c>
      <c r="K51" s="31">
        <v>-193399.16999999993</v>
      </c>
      <c r="L51" s="31">
        <f t="shared" si="7"/>
        <v>194034764.01000002</v>
      </c>
      <c r="M51" s="31">
        <v>16648.259999999998</v>
      </c>
      <c r="N51" s="32">
        <f t="shared" si="1"/>
        <v>11655</v>
      </c>
      <c r="O51" s="42">
        <f t="shared" si="10"/>
        <v>188629077.32999998</v>
      </c>
      <c r="P51" s="43">
        <f t="shared" si="11"/>
        <v>194034764.01000002</v>
      </c>
      <c r="Q51" s="44">
        <f t="shared" si="8"/>
        <v>1.0286999999999999</v>
      </c>
      <c r="R51" s="42">
        <f t="shared" si="12"/>
        <v>11549</v>
      </c>
      <c r="S51" s="45">
        <f t="shared" si="13"/>
        <v>11655</v>
      </c>
      <c r="T51" s="44">
        <f t="shared" si="9"/>
        <v>1.0092000000000001</v>
      </c>
      <c r="U51" s="37"/>
      <c r="W51" s="38"/>
      <c r="X51" s="38"/>
      <c r="Z51" s="5"/>
      <c r="AB51" s="39"/>
      <c r="AC51" s="39"/>
      <c r="AD51" s="39"/>
      <c r="AE51" s="39"/>
    </row>
    <row r="52" spans="1:31" x14ac:dyDescent="0.25">
      <c r="A52" s="40">
        <v>43</v>
      </c>
      <c r="B52" s="41" t="s">
        <v>49</v>
      </c>
      <c r="C52" s="30">
        <v>515577993.30000007</v>
      </c>
      <c r="D52" s="31">
        <v>0</v>
      </c>
      <c r="E52" s="31">
        <v>-4966970.76</v>
      </c>
      <c r="F52" s="31">
        <f t="shared" si="6"/>
        <v>510611022.54000008</v>
      </c>
      <c r="G52" s="31">
        <v>48685.7</v>
      </c>
      <c r="H52" s="32">
        <f t="shared" si="0"/>
        <v>10488</v>
      </c>
      <c r="I52" s="30">
        <v>593718331.02999997</v>
      </c>
      <c r="J52" s="31">
        <v>0</v>
      </c>
      <c r="K52" s="31">
        <v>-4202855.9400000004</v>
      </c>
      <c r="L52" s="31">
        <f t="shared" si="7"/>
        <v>589515475.08999991</v>
      </c>
      <c r="M52" s="31">
        <v>48944.869999999995</v>
      </c>
      <c r="N52" s="32">
        <f t="shared" si="1"/>
        <v>12044</v>
      </c>
      <c r="O52" s="42">
        <f t="shared" si="10"/>
        <v>510611022.54000008</v>
      </c>
      <c r="P52" s="43">
        <f t="shared" si="11"/>
        <v>589515475.08999991</v>
      </c>
      <c r="Q52" s="44">
        <f t="shared" si="8"/>
        <v>1.1545000000000001</v>
      </c>
      <c r="R52" s="42">
        <f t="shared" si="12"/>
        <v>10488</v>
      </c>
      <c r="S52" s="45">
        <f t="shared" si="13"/>
        <v>12044</v>
      </c>
      <c r="T52" s="44">
        <f t="shared" si="9"/>
        <v>1.1484000000000001</v>
      </c>
      <c r="U52" s="37"/>
      <c r="W52" s="38"/>
      <c r="X52" s="38"/>
      <c r="Z52" s="5"/>
      <c r="AB52" s="39"/>
      <c r="AC52" s="39"/>
      <c r="AD52" s="39"/>
      <c r="AE52" s="39"/>
    </row>
    <row r="53" spans="1:31" x14ac:dyDescent="0.25">
      <c r="A53" s="40">
        <v>44</v>
      </c>
      <c r="B53" s="41" t="s">
        <v>50</v>
      </c>
      <c r="C53" s="30">
        <v>73154237.500000015</v>
      </c>
      <c r="D53" s="31">
        <v>0</v>
      </c>
      <c r="E53" s="31">
        <v>-1612877.36</v>
      </c>
      <c r="F53" s="31">
        <f t="shared" si="6"/>
        <v>71541360.140000015</v>
      </c>
      <c r="G53" s="31">
        <v>6811.93</v>
      </c>
      <c r="H53" s="32">
        <f t="shared" si="0"/>
        <v>10502</v>
      </c>
      <c r="I53" s="30">
        <v>75144273.100000009</v>
      </c>
      <c r="J53" s="31">
        <v>0</v>
      </c>
      <c r="K53" s="31">
        <v>-1653823.73</v>
      </c>
      <c r="L53" s="31">
        <f t="shared" si="7"/>
        <v>73490449.370000005</v>
      </c>
      <c r="M53" s="31">
        <v>6738.96</v>
      </c>
      <c r="N53" s="32">
        <f t="shared" si="1"/>
        <v>10905</v>
      </c>
      <c r="O53" s="42">
        <f t="shared" si="10"/>
        <v>71541360.140000015</v>
      </c>
      <c r="P53" s="43">
        <f t="shared" si="11"/>
        <v>73490449.370000005</v>
      </c>
      <c r="Q53" s="44">
        <f t="shared" si="8"/>
        <v>1.0271999999999999</v>
      </c>
      <c r="R53" s="42">
        <f t="shared" si="12"/>
        <v>10502</v>
      </c>
      <c r="S53" s="45">
        <f t="shared" si="13"/>
        <v>10905</v>
      </c>
      <c r="T53" s="44">
        <f t="shared" si="9"/>
        <v>1.0384</v>
      </c>
      <c r="U53" s="37"/>
      <c r="W53" s="38"/>
      <c r="X53" s="38"/>
      <c r="Z53" s="5"/>
      <c r="AB53" s="39"/>
      <c r="AC53" s="39"/>
      <c r="AD53" s="39"/>
      <c r="AE53" s="39"/>
    </row>
    <row r="54" spans="1:31" x14ac:dyDescent="0.25">
      <c r="A54" s="40">
        <v>45</v>
      </c>
      <c r="B54" s="41" t="s">
        <v>51</v>
      </c>
      <c r="C54" s="30">
        <v>4024387.2699999996</v>
      </c>
      <c r="D54" s="31">
        <v>0</v>
      </c>
      <c r="E54" s="31">
        <v>-27541.33</v>
      </c>
      <c r="F54" s="31">
        <f t="shared" si="6"/>
        <v>3996845.9399999995</v>
      </c>
      <c r="G54" s="31">
        <v>166.93</v>
      </c>
      <c r="H54" s="32">
        <f t="shared" si="0"/>
        <v>23943</v>
      </c>
      <c r="I54" s="30">
        <v>4196339.67</v>
      </c>
      <c r="J54" s="31">
        <v>0</v>
      </c>
      <c r="K54" s="31">
        <v>-103034.9</v>
      </c>
      <c r="L54" s="31">
        <f t="shared" si="7"/>
        <v>4093304.77</v>
      </c>
      <c r="M54" s="31">
        <v>176.44</v>
      </c>
      <c r="N54" s="32">
        <f t="shared" si="1"/>
        <v>23199</v>
      </c>
      <c r="O54" s="42">
        <f t="shared" si="10"/>
        <v>3996845.9399999995</v>
      </c>
      <c r="P54" s="43">
        <f t="shared" si="11"/>
        <v>4093304.77</v>
      </c>
      <c r="Q54" s="44">
        <f t="shared" si="8"/>
        <v>1.0241</v>
      </c>
      <c r="R54" s="42">
        <f t="shared" si="12"/>
        <v>23943</v>
      </c>
      <c r="S54" s="45">
        <f t="shared" si="13"/>
        <v>23199</v>
      </c>
      <c r="T54" s="44">
        <f t="shared" si="9"/>
        <v>0.96889999999999998</v>
      </c>
      <c r="U54" s="37"/>
      <c r="W54" s="38"/>
      <c r="X54" s="38"/>
      <c r="Z54" s="5"/>
      <c r="AB54" s="39"/>
      <c r="AC54" s="39"/>
      <c r="AD54" s="39"/>
      <c r="AE54" s="39"/>
    </row>
    <row r="55" spans="1:31" x14ac:dyDescent="0.25">
      <c r="A55" s="40">
        <v>46</v>
      </c>
      <c r="B55" s="41" t="s">
        <v>52</v>
      </c>
      <c r="C55" s="30">
        <v>57502912.689999998</v>
      </c>
      <c r="D55" s="31">
        <v>0</v>
      </c>
      <c r="E55" s="31">
        <v>-758917.26</v>
      </c>
      <c r="F55" s="31">
        <f t="shared" si="6"/>
        <v>56743995.43</v>
      </c>
      <c r="G55" s="31">
        <v>5311.36</v>
      </c>
      <c r="H55" s="32">
        <f t="shared" si="0"/>
        <v>10684</v>
      </c>
      <c r="I55" s="30">
        <v>62999112.399999999</v>
      </c>
      <c r="J55" s="31">
        <v>0</v>
      </c>
      <c r="K55" s="31">
        <v>-430209.9</v>
      </c>
      <c r="L55" s="31">
        <f t="shared" si="7"/>
        <v>62568902.5</v>
      </c>
      <c r="M55" s="31">
        <v>5471.84</v>
      </c>
      <c r="N55" s="32">
        <f t="shared" si="1"/>
        <v>11435</v>
      </c>
      <c r="O55" s="42">
        <f t="shared" si="10"/>
        <v>56743995.43</v>
      </c>
      <c r="P55" s="43">
        <f t="shared" si="11"/>
        <v>62568902.5</v>
      </c>
      <c r="Q55" s="44">
        <f t="shared" si="8"/>
        <v>1.1027</v>
      </c>
      <c r="R55" s="42">
        <f t="shared" si="12"/>
        <v>10684</v>
      </c>
      <c r="S55" s="45">
        <f t="shared" si="13"/>
        <v>11435</v>
      </c>
      <c r="T55" s="44">
        <f t="shared" si="9"/>
        <v>1.0703</v>
      </c>
      <c r="U55" s="37"/>
      <c r="W55" s="38"/>
      <c r="X55" s="38"/>
      <c r="Z55" s="5"/>
      <c r="AB55" s="39"/>
      <c r="AC55" s="39"/>
      <c r="AD55" s="39"/>
      <c r="AE55" s="39"/>
    </row>
    <row r="56" spans="1:31" x14ac:dyDescent="0.25">
      <c r="A56" s="40">
        <v>48</v>
      </c>
      <c r="B56" s="41" t="s">
        <v>53</v>
      </c>
      <c r="C56" s="30">
        <v>45699232.989999995</v>
      </c>
      <c r="D56" s="31">
        <v>0</v>
      </c>
      <c r="E56" s="31">
        <v>0</v>
      </c>
      <c r="F56" s="31">
        <f t="shared" si="6"/>
        <v>45699232.989999995</v>
      </c>
      <c r="G56" s="31">
        <v>4170.6500000000005</v>
      </c>
      <c r="H56" s="32">
        <f t="shared" si="0"/>
        <v>10957</v>
      </c>
      <c r="I56" s="30">
        <v>46781996.420000002</v>
      </c>
      <c r="J56" s="31">
        <v>0</v>
      </c>
      <c r="K56" s="31">
        <v>0</v>
      </c>
      <c r="L56" s="31">
        <f t="shared" si="7"/>
        <v>46781996.420000002</v>
      </c>
      <c r="M56" s="31">
        <v>4341.1399999999994</v>
      </c>
      <c r="N56" s="32">
        <f t="shared" si="1"/>
        <v>10776</v>
      </c>
      <c r="O56" s="42">
        <f t="shared" si="10"/>
        <v>45699232.989999995</v>
      </c>
      <c r="P56" s="43">
        <f t="shared" si="11"/>
        <v>46781996.420000002</v>
      </c>
      <c r="Q56" s="44">
        <f t="shared" si="8"/>
        <v>1.0237000000000001</v>
      </c>
      <c r="R56" s="42">
        <f t="shared" si="12"/>
        <v>10957</v>
      </c>
      <c r="S56" s="45">
        <f t="shared" si="13"/>
        <v>10776</v>
      </c>
      <c r="T56" s="44">
        <f t="shared" si="9"/>
        <v>0.98350000000000004</v>
      </c>
      <c r="U56" s="37"/>
      <c r="W56" s="38"/>
      <c r="X56" s="38"/>
      <c r="Z56" s="5"/>
      <c r="AB56" s="39"/>
      <c r="AC56" s="39"/>
      <c r="AD56" s="39"/>
      <c r="AE56" s="39"/>
    </row>
    <row r="57" spans="1:31" x14ac:dyDescent="0.25">
      <c r="A57" s="40">
        <v>49</v>
      </c>
      <c r="B57" s="41" t="s">
        <v>54</v>
      </c>
      <c r="C57" s="30">
        <v>10895411.039999999</v>
      </c>
      <c r="D57" s="31">
        <v>0</v>
      </c>
      <c r="E57" s="31">
        <v>-398729.13</v>
      </c>
      <c r="F57" s="31">
        <f t="shared" si="6"/>
        <v>10496681.909999998</v>
      </c>
      <c r="G57" s="31">
        <v>811.01</v>
      </c>
      <c r="H57" s="32">
        <f t="shared" si="0"/>
        <v>12943</v>
      </c>
      <c r="I57" s="30">
        <v>11481308.109999999</v>
      </c>
      <c r="J57" s="31">
        <v>0</v>
      </c>
      <c r="K57" s="31">
        <v>-442637.03</v>
      </c>
      <c r="L57" s="31">
        <f t="shared" si="7"/>
        <v>11038671.08</v>
      </c>
      <c r="M57" s="31">
        <v>811.14999999999986</v>
      </c>
      <c r="N57" s="32">
        <f t="shared" si="1"/>
        <v>13609</v>
      </c>
      <c r="O57" s="42">
        <f t="shared" si="10"/>
        <v>10496681.909999998</v>
      </c>
      <c r="P57" s="43">
        <f t="shared" si="11"/>
        <v>11038671.08</v>
      </c>
      <c r="Q57" s="44">
        <f t="shared" si="8"/>
        <v>1.0516000000000001</v>
      </c>
      <c r="R57" s="42">
        <f t="shared" si="12"/>
        <v>12943</v>
      </c>
      <c r="S57" s="45">
        <f t="shared" si="13"/>
        <v>13609</v>
      </c>
      <c r="T57" s="44">
        <f t="shared" si="9"/>
        <v>1.0515000000000001</v>
      </c>
      <c r="U57" s="37"/>
      <c r="W57" s="38"/>
      <c r="X57" s="38"/>
      <c r="Z57" s="5"/>
      <c r="AB57" s="39"/>
      <c r="AC57" s="39"/>
      <c r="AD57" s="39"/>
      <c r="AE57" s="39"/>
    </row>
    <row r="58" spans="1:31" x14ac:dyDescent="0.25">
      <c r="A58" s="40">
        <v>50</v>
      </c>
      <c r="B58" s="41" t="s">
        <v>55</v>
      </c>
      <c r="C58" s="30">
        <v>23342643.170000006</v>
      </c>
      <c r="D58" s="31">
        <v>0</v>
      </c>
      <c r="E58" s="31">
        <v>-187602.58</v>
      </c>
      <c r="F58" s="31">
        <f t="shared" si="6"/>
        <v>23155040.590000007</v>
      </c>
      <c r="G58" s="31">
        <v>1998.97</v>
      </c>
      <c r="H58" s="32">
        <f t="shared" si="0"/>
        <v>11583</v>
      </c>
      <c r="I58" s="30">
        <v>24406817.59</v>
      </c>
      <c r="J58" s="31">
        <v>0</v>
      </c>
      <c r="K58" s="31">
        <v>-219869.58</v>
      </c>
      <c r="L58" s="31">
        <f t="shared" si="7"/>
        <v>24186948.010000002</v>
      </c>
      <c r="M58" s="31">
        <v>1987.9199999999998</v>
      </c>
      <c r="N58" s="32">
        <f t="shared" si="1"/>
        <v>12167</v>
      </c>
      <c r="O58" s="42">
        <f t="shared" si="10"/>
        <v>23155040.590000007</v>
      </c>
      <c r="P58" s="43">
        <f t="shared" si="11"/>
        <v>24186948.010000002</v>
      </c>
      <c r="Q58" s="44">
        <f t="shared" si="8"/>
        <v>1.0446</v>
      </c>
      <c r="R58" s="42">
        <f t="shared" si="12"/>
        <v>11583</v>
      </c>
      <c r="S58" s="45">
        <f t="shared" si="13"/>
        <v>12167</v>
      </c>
      <c r="T58" s="44">
        <f t="shared" si="9"/>
        <v>1.0504</v>
      </c>
      <c r="U58" s="37"/>
      <c r="W58" s="38"/>
      <c r="X58" s="38"/>
      <c r="Z58" s="5"/>
      <c r="AB58" s="39"/>
      <c r="AC58" s="39"/>
      <c r="AD58" s="39"/>
      <c r="AE58" s="39"/>
    </row>
    <row r="59" spans="1:31" x14ac:dyDescent="0.25">
      <c r="A59" s="40">
        <v>51</v>
      </c>
      <c r="B59" s="41" t="s">
        <v>56</v>
      </c>
      <c r="C59" s="30">
        <v>14891492.43</v>
      </c>
      <c r="D59" s="31">
        <v>0</v>
      </c>
      <c r="E59" s="31">
        <v>-366090.41</v>
      </c>
      <c r="F59" s="31">
        <f t="shared" si="6"/>
        <v>14525402.02</v>
      </c>
      <c r="G59" s="31">
        <v>971.34</v>
      </c>
      <c r="H59" s="32">
        <f t="shared" si="0"/>
        <v>14954</v>
      </c>
      <c r="I59" s="30">
        <v>15861683.35</v>
      </c>
      <c r="J59" s="31">
        <v>0</v>
      </c>
      <c r="K59" s="31">
        <v>-286028.7</v>
      </c>
      <c r="L59" s="31">
        <f t="shared" si="7"/>
        <v>15575654.65</v>
      </c>
      <c r="M59" s="31">
        <v>950.49</v>
      </c>
      <c r="N59" s="32">
        <f t="shared" si="1"/>
        <v>16387</v>
      </c>
      <c r="O59" s="42">
        <f t="shared" si="10"/>
        <v>14525402.02</v>
      </c>
      <c r="P59" s="43">
        <f t="shared" si="11"/>
        <v>15575654.65</v>
      </c>
      <c r="Q59" s="44">
        <f t="shared" si="8"/>
        <v>1.0723</v>
      </c>
      <c r="R59" s="42">
        <f t="shared" si="12"/>
        <v>14954</v>
      </c>
      <c r="S59" s="45">
        <f t="shared" si="13"/>
        <v>16387</v>
      </c>
      <c r="T59" s="44">
        <f t="shared" si="9"/>
        <v>1.0958000000000001</v>
      </c>
      <c r="U59" s="37"/>
      <c r="W59" s="38"/>
      <c r="X59" s="38"/>
      <c r="Z59" s="5"/>
      <c r="AB59" s="39"/>
      <c r="AC59" s="39"/>
      <c r="AD59" s="39"/>
      <c r="AE59" s="39"/>
    </row>
    <row r="60" spans="1:31" x14ac:dyDescent="0.25">
      <c r="A60" s="40">
        <v>52</v>
      </c>
      <c r="B60" s="41" t="s">
        <v>57</v>
      </c>
      <c r="C60" s="30">
        <v>30920615.580000006</v>
      </c>
      <c r="D60" s="31">
        <v>0</v>
      </c>
      <c r="E60" s="31">
        <v>136637.49</v>
      </c>
      <c r="F60" s="31">
        <f t="shared" si="6"/>
        <v>31057253.070000004</v>
      </c>
      <c r="G60" s="31">
        <v>2912.6299999999997</v>
      </c>
      <c r="H60" s="32">
        <f t="shared" si="0"/>
        <v>10663</v>
      </c>
      <c r="I60" s="30">
        <v>35333381.969999999</v>
      </c>
      <c r="J60" s="31">
        <v>0</v>
      </c>
      <c r="K60" s="31">
        <v>44573.159999999916</v>
      </c>
      <c r="L60" s="31">
        <f t="shared" si="7"/>
        <v>35377955.129999995</v>
      </c>
      <c r="M60" s="31">
        <v>2789.1800000000003</v>
      </c>
      <c r="N60" s="32">
        <f t="shared" si="1"/>
        <v>12684</v>
      </c>
      <c r="O60" s="42">
        <f t="shared" si="10"/>
        <v>31057253.070000004</v>
      </c>
      <c r="P60" s="43">
        <f t="shared" si="11"/>
        <v>35377955.129999995</v>
      </c>
      <c r="Q60" s="44">
        <f t="shared" si="8"/>
        <v>1.1391</v>
      </c>
      <c r="R60" s="42">
        <f t="shared" si="12"/>
        <v>10663</v>
      </c>
      <c r="S60" s="45">
        <f t="shared" si="13"/>
        <v>12684</v>
      </c>
      <c r="T60" s="44">
        <f t="shared" si="9"/>
        <v>1.1895</v>
      </c>
      <c r="U60" s="37"/>
      <c r="W60" s="38"/>
      <c r="X60" s="38"/>
      <c r="Z60" s="5"/>
      <c r="AB60" s="39"/>
      <c r="AC60" s="39"/>
      <c r="AD60" s="39"/>
      <c r="AE60" s="39"/>
    </row>
    <row r="61" spans="1:31" x14ac:dyDescent="0.25">
      <c r="A61" s="40">
        <v>53</v>
      </c>
      <c r="B61" s="41" t="s">
        <v>58</v>
      </c>
      <c r="C61" s="30">
        <v>1348192931.8100002</v>
      </c>
      <c r="D61" s="31">
        <v>0</v>
      </c>
      <c r="E61" s="31">
        <v>-3789262.22</v>
      </c>
      <c r="F61" s="31">
        <f t="shared" si="6"/>
        <v>1344403669.5900002</v>
      </c>
      <c r="G61" s="31">
        <v>80803.75</v>
      </c>
      <c r="H61" s="32">
        <f t="shared" si="0"/>
        <v>16638</v>
      </c>
      <c r="I61" s="30">
        <v>1460943962.76</v>
      </c>
      <c r="J61" s="31">
        <v>0</v>
      </c>
      <c r="K61" s="31">
        <v>-4484376.1100000003</v>
      </c>
      <c r="L61" s="31">
        <f t="shared" si="7"/>
        <v>1456459586.6500001</v>
      </c>
      <c r="M61" s="31">
        <v>81364.100000000006</v>
      </c>
      <c r="N61" s="32">
        <f t="shared" si="1"/>
        <v>17901</v>
      </c>
      <c r="O61" s="42">
        <f t="shared" si="10"/>
        <v>1344403669.5900002</v>
      </c>
      <c r="P61" s="43">
        <f t="shared" si="11"/>
        <v>1456459586.6500001</v>
      </c>
      <c r="Q61" s="44">
        <f t="shared" si="8"/>
        <v>1.0832999999999999</v>
      </c>
      <c r="R61" s="42">
        <f t="shared" si="12"/>
        <v>16638</v>
      </c>
      <c r="S61" s="45">
        <f t="shared" si="13"/>
        <v>17901</v>
      </c>
      <c r="T61" s="44">
        <f t="shared" si="9"/>
        <v>1.0759000000000001</v>
      </c>
      <c r="U61" s="37"/>
      <c r="W61" s="38"/>
      <c r="X61" s="38"/>
      <c r="Z61" s="5"/>
      <c r="AB61" s="39"/>
      <c r="AC61" s="39"/>
      <c r="AD61" s="39"/>
      <c r="AE61" s="39"/>
    </row>
    <row r="62" spans="1:31" x14ac:dyDescent="0.25">
      <c r="A62" s="40">
        <v>54</v>
      </c>
      <c r="B62" s="41" t="s">
        <v>59</v>
      </c>
      <c r="C62" s="30">
        <v>66119892.020000003</v>
      </c>
      <c r="D62" s="31">
        <v>0</v>
      </c>
      <c r="E62" s="31">
        <v>-773605.13</v>
      </c>
      <c r="F62" s="31">
        <f t="shared" si="6"/>
        <v>65346286.890000001</v>
      </c>
      <c r="G62" s="31">
        <v>4809.2700000000004</v>
      </c>
      <c r="H62" s="32">
        <f t="shared" si="0"/>
        <v>13588</v>
      </c>
      <c r="I62" s="30">
        <v>71725439.069999993</v>
      </c>
      <c r="J62" s="31">
        <v>0</v>
      </c>
      <c r="K62" s="31">
        <v>-845372.46</v>
      </c>
      <c r="L62" s="31">
        <f t="shared" si="7"/>
        <v>70880066.609999999</v>
      </c>
      <c r="M62" s="31">
        <v>4984.829999999999</v>
      </c>
      <c r="N62" s="32">
        <f t="shared" si="1"/>
        <v>14219</v>
      </c>
      <c r="O62" s="42">
        <f t="shared" si="10"/>
        <v>65346286.890000001</v>
      </c>
      <c r="P62" s="43">
        <f t="shared" si="11"/>
        <v>70880066.609999999</v>
      </c>
      <c r="Q62" s="44">
        <f t="shared" si="8"/>
        <v>1.0847</v>
      </c>
      <c r="R62" s="42">
        <f t="shared" si="12"/>
        <v>13588</v>
      </c>
      <c r="S62" s="45">
        <f t="shared" si="13"/>
        <v>14219</v>
      </c>
      <c r="T62" s="44">
        <f t="shared" si="9"/>
        <v>1.0464</v>
      </c>
      <c r="U62" s="37"/>
      <c r="W62" s="38"/>
      <c r="X62" s="38"/>
      <c r="Z62" s="5"/>
      <c r="AB62" s="39"/>
      <c r="AC62" s="39"/>
      <c r="AD62" s="39"/>
      <c r="AE62" s="39"/>
    </row>
    <row r="63" spans="1:31" x14ac:dyDescent="0.25">
      <c r="A63" s="40">
        <v>55</v>
      </c>
      <c r="B63" s="41" t="s">
        <v>60</v>
      </c>
      <c r="C63" s="30">
        <v>17484043.219999999</v>
      </c>
      <c r="D63" s="31">
        <v>0</v>
      </c>
      <c r="E63" s="31">
        <v>-404580.82</v>
      </c>
      <c r="F63" s="31">
        <f t="shared" si="6"/>
        <v>17079462.399999999</v>
      </c>
      <c r="G63" s="31">
        <v>1531.83</v>
      </c>
      <c r="H63" s="32">
        <f t="shared" si="0"/>
        <v>11150</v>
      </c>
      <c r="I63" s="30">
        <v>18601336.799999997</v>
      </c>
      <c r="J63" s="31">
        <v>0</v>
      </c>
      <c r="K63" s="31">
        <v>-456294.34</v>
      </c>
      <c r="L63" s="31">
        <f t="shared" si="7"/>
        <v>18145042.459999997</v>
      </c>
      <c r="M63" s="31">
        <v>1509.52</v>
      </c>
      <c r="N63" s="32">
        <f t="shared" si="1"/>
        <v>12020</v>
      </c>
      <c r="O63" s="42">
        <f t="shared" si="10"/>
        <v>17079462.399999999</v>
      </c>
      <c r="P63" s="43">
        <f t="shared" si="11"/>
        <v>18145042.459999997</v>
      </c>
      <c r="Q63" s="44">
        <f t="shared" si="8"/>
        <v>1.0624</v>
      </c>
      <c r="R63" s="42">
        <f t="shared" si="12"/>
        <v>11150</v>
      </c>
      <c r="S63" s="45">
        <f t="shared" si="13"/>
        <v>12020</v>
      </c>
      <c r="T63" s="44">
        <f t="shared" si="9"/>
        <v>1.0780000000000001</v>
      </c>
      <c r="U63" s="37"/>
      <c r="W63" s="38"/>
      <c r="X63" s="38"/>
      <c r="Z63" s="5"/>
      <c r="AB63" s="39"/>
      <c r="AC63" s="39"/>
      <c r="AD63" s="39"/>
      <c r="AE63" s="39"/>
    </row>
    <row r="64" spans="1:31" x14ac:dyDescent="0.25">
      <c r="A64" s="40">
        <v>56</v>
      </c>
      <c r="B64" s="41" t="s">
        <v>61</v>
      </c>
      <c r="C64" s="30">
        <v>18471758.379999999</v>
      </c>
      <c r="D64" s="31">
        <v>0</v>
      </c>
      <c r="E64" s="31">
        <v>-190028.13</v>
      </c>
      <c r="F64" s="31">
        <f t="shared" si="6"/>
        <v>18281730.25</v>
      </c>
      <c r="G64" s="31">
        <v>1637.6899999999998</v>
      </c>
      <c r="H64" s="32">
        <f t="shared" si="0"/>
        <v>11163</v>
      </c>
      <c r="I64" s="30">
        <v>20056639.869999997</v>
      </c>
      <c r="J64" s="31">
        <v>0</v>
      </c>
      <c r="K64" s="31">
        <v>-243684.61</v>
      </c>
      <c r="L64" s="31">
        <f t="shared" si="7"/>
        <v>19812955.259999998</v>
      </c>
      <c r="M64" s="31">
        <v>1610.28</v>
      </c>
      <c r="N64" s="32">
        <f t="shared" si="1"/>
        <v>12304</v>
      </c>
      <c r="O64" s="42">
        <f t="shared" si="10"/>
        <v>18281730.25</v>
      </c>
      <c r="P64" s="43">
        <f t="shared" si="11"/>
        <v>19812955.259999998</v>
      </c>
      <c r="Q64" s="44">
        <f t="shared" si="8"/>
        <v>1.0838000000000001</v>
      </c>
      <c r="R64" s="42">
        <f t="shared" si="12"/>
        <v>11163</v>
      </c>
      <c r="S64" s="45">
        <f t="shared" si="13"/>
        <v>12304</v>
      </c>
      <c r="T64" s="44">
        <f t="shared" si="9"/>
        <v>1.1022000000000001</v>
      </c>
      <c r="U64" s="37"/>
      <c r="W64" s="38"/>
      <c r="X64" s="38"/>
      <c r="Z64" s="5"/>
      <c r="AB64" s="39"/>
      <c r="AC64" s="39"/>
      <c r="AD64" s="39"/>
      <c r="AE64" s="39"/>
    </row>
    <row r="65" spans="1:31" x14ac:dyDescent="0.25">
      <c r="A65" s="40">
        <v>57</v>
      </c>
      <c r="B65" s="41" t="s">
        <v>62</v>
      </c>
      <c r="C65" s="30">
        <v>15014552</v>
      </c>
      <c r="D65" s="31">
        <v>-26585.42</v>
      </c>
      <c r="E65" s="31">
        <v>0</v>
      </c>
      <c r="F65" s="31">
        <f t="shared" si="6"/>
        <v>14987966.58</v>
      </c>
      <c r="G65" s="31">
        <v>883.38</v>
      </c>
      <c r="H65" s="32">
        <f t="shared" si="0"/>
        <v>16967</v>
      </c>
      <c r="I65" s="30">
        <v>15220714.239999998</v>
      </c>
      <c r="J65" s="31">
        <v>-19576.97</v>
      </c>
      <c r="K65" s="31">
        <v>-9380.7900000000009</v>
      </c>
      <c r="L65" s="31">
        <f t="shared" si="7"/>
        <v>15191756.479999999</v>
      </c>
      <c r="M65" s="31">
        <v>876.18</v>
      </c>
      <c r="N65" s="32">
        <f t="shared" si="1"/>
        <v>17339</v>
      </c>
      <c r="O65" s="42">
        <f t="shared" si="10"/>
        <v>14987966.58</v>
      </c>
      <c r="P65" s="43">
        <f t="shared" si="11"/>
        <v>15191756.479999999</v>
      </c>
      <c r="Q65" s="44">
        <f t="shared" si="8"/>
        <v>1.0136000000000001</v>
      </c>
      <c r="R65" s="42">
        <f t="shared" si="12"/>
        <v>16967</v>
      </c>
      <c r="S65" s="45">
        <f t="shared" si="13"/>
        <v>17339</v>
      </c>
      <c r="T65" s="44">
        <f t="shared" si="9"/>
        <v>1.0219</v>
      </c>
      <c r="U65" s="37"/>
      <c r="W65" s="38"/>
      <c r="X65" s="38"/>
      <c r="Z65" s="5"/>
      <c r="AB65" s="39"/>
      <c r="AC65" s="39"/>
      <c r="AD65" s="39"/>
      <c r="AE65" s="39"/>
    </row>
    <row r="66" spans="1:31" x14ac:dyDescent="0.25">
      <c r="A66" s="40">
        <v>58</v>
      </c>
      <c r="B66" s="41" t="s">
        <v>63</v>
      </c>
      <c r="C66" s="30">
        <v>46929943.349999994</v>
      </c>
      <c r="D66" s="31">
        <v>0</v>
      </c>
      <c r="E66" s="31">
        <v>-775468.54</v>
      </c>
      <c r="F66" s="31">
        <f t="shared" si="6"/>
        <v>46154474.809999995</v>
      </c>
      <c r="G66" s="31">
        <v>3869.78</v>
      </c>
      <c r="H66" s="32">
        <f t="shared" si="0"/>
        <v>11927</v>
      </c>
      <c r="I66" s="30">
        <v>53047384.530000001</v>
      </c>
      <c r="J66" s="31">
        <v>0</v>
      </c>
      <c r="K66" s="31">
        <v>-1049084.22</v>
      </c>
      <c r="L66" s="31">
        <f t="shared" si="7"/>
        <v>51998300.310000002</v>
      </c>
      <c r="M66" s="31">
        <v>4144.9800000000005</v>
      </c>
      <c r="N66" s="32">
        <f t="shared" si="1"/>
        <v>12545</v>
      </c>
      <c r="O66" s="42">
        <f t="shared" si="10"/>
        <v>46154474.809999995</v>
      </c>
      <c r="P66" s="43">
        <f t="shared" si="11"/>
        <v>51998300.310000002</v>
      </c>
      <c r="Q66" s="44">
        <f t="shared" si="8"/>
        <v>1.1266</v>
      </c>
      <c r="R66" s="42">
        <f t="shared" si="12"/>
        <v>11927</v>
      </c>
      <c r="S66" s="45">
        <f t="shared" si="13"/>
        <v>12545</v>
      </c>
      <c r="T66" s="44">
        <f t="shared" si="9"/>
        <v>1.0518000000000001</v>
      </c>
      <c r="U66" s="37"/>
      <c r="W66" s="38"/>
      <c r="X66" s="38"/>
      <c r="Z66" s="5"/>
      <c r="AB66" s="39"/>
      <c r="AC66" s="39"/>
      <c r="AD66" s="39"/>
      <c r="AE66" s="39"/>
    </row>
    <row r="67" spans="1:31" x14ac:dyDescent="0.25">
      <c r="A67" s="40">
        <v>59</v>
      </c>
      <c r="B67" s="41" t="s">
        <v>64</v>
      </c>
      <c r="C67" s="30">
        <v>15856006.57</v>
      </c>
      <c r="D67" s="31">
        <v>0</v>
      </c>
      <c r="E67" s="31">
        <v>-609230.17000000004</v>
      </c>
      <c r="F67" s="31">
        <f t="shared" si="6"/>
        <v>15246776.4</v>
      </c>
      <c r="G67" s="31">
        <v>1089.1899999999998</v>
      </c>
      <c r="H67" s="32">
        <f t="shared" si="0"/>
        <v>13998</v>
      </c>
      <c r="I67" s="30">
        <v>16346312.32</v>
      </c>
      <c r="J67" s="31">
        <v>0</v>
      </c>
      <c r="K67" s="31">
        <v>-678220.28</v>
      </c>
      <c r="L67" s="31">
        <f t="shared" si="7"/>
        <v>15668092.040000001</v>
      </c>
      <c r="M67" s="31">
        <v>1108.24</v>
      </c>
      <c r="N67" s="32">
        <f t="shared" si="1"/>
        <v>14138</v>
      </c>
      <c r="O67" s="42">
        <f t="shared" si="10"/>
        <v>15246776.4</v>
      </c>
      <c r="P67" s="43">
        <f t="shared" si="11"/>
        <v>15668092.040000001</v>
      </c>
      <c r="Q67" s="44">
        <f t="shared" si="8"/>
        <v>1.0276000000000001</v>
      </c>
      <c r="R67" s="42">
        <f t="shared" si="12"/>
        <v>13998</v>
      </c>
      <c r="S67" s="45">
        <f t="shared" si="13"/>
        <v>14138</v>
      </c>
      <c r="T67" s="44">
        <f t="shared" si="9"/>
        <v>1.01</v>
      </c>
      <c r="U67" s="37"/>
      <c r="W67" s="38"/>
      <c r="X67" s="38"/>
      <c r="Z67" s="5"/>
      <c r="AB67" s="39"/>
      <c r="AC67" s="39"/>
      <c r="AD67" s="39"/>
      <c r="AE67" s="39"/>
    </row>
    <row r="68" spans="1:31" x14ac:dyDescent="0.25">
      <c r="A68" s="40">
        <v>60</v>
      </c>
      <c r="B68" s="41" t="s">
        <v>65</v>
      </c>
      <c r="C68" s="30">
        <v>116555957.73</v>
      </c>
      <c r="D68" s="31">
        <v>-18716.349999999999</v>
      </c>
      <c r="E68" s="31">
        <v>-944864.03</v>
      </c>
      <c r="F68" s="31">
        <f t="shared" si="6"/>
        <v>115592377.35000001</v>
      </c>
      <c r="G68" s="31">
        <v>9476.2300000000014</v>
      </c>
      <c r="H68" s="32">
        <f t="shared" si="0"/>
        <v>12198</v>
      </c>
      <c r="I68" s="30">
        <v>118767072.48999999</v>
      </c>
      <c r="J68" s="31">
        <v>-10706.97</v>
      </c>
      <c r="K68" s="31">
        <v>-973507.61</v>
      </c>
      <c r="L68" s="31">
        <f t="shared" si="7"/>
        <v>117782857.91</v>
      </c>
      <c r="M68" s="31">
        <v>9475.85</v>
      </c>
      <c r="N68" s="32">
        <f t="shared" si="1"/>
        <v>12430</v>
      </c>
      <c r="O68" s="42">
        <f t="shared" si="10"/>
        <v>115592377.35000001</v>
      </c>
      <c r="P68" s="43">
        <f t="shared" si="11"/>
        <v>117782857.91</v>
      </c>
      <c r="Q68" s="44">
        <f t="shared" si="8"/>
        <v>1.0189999999999999</v>
      </c>
      <c r="R68" s="42">
        <f t="shared" si="12"/>
        <v>12198</v>
      </c>
      <c r="S68" s="45">
        <f t="shared" si="13"/>
        <v>12430</v>
      </c>
      <c r="T68" s="44">
        <f t="shared" si="9"/>
        <v>1.0189999999999999</v>
      </c>
      <c r="U68" s="37"/>
      <c r="W68" s="38"/>
      <c r="X68" s="38"/>
      <c r="Z68" s="5"/>
      <c r="AB68" s="39"/>
      <c r="AC68" s="39"/>
      <c r="AD68" s="39"/>
      <c r="AE68" s="39"/>
    </row>
    <row r="69" spans="1:31" x14ac:dyDescent="0.25">
      <c r="A69" s="40">
        <v>62</v>
      </c>
      <c r="B69" s="41" t="s">
        <v>66</v>
      </c>
      <c r="C69" s="30">
        <v>23192952.370000001</v>
      </c>
      <c r="D69" s="31">
        <v>0</v>
      </c>
      <c r="E69" s="31">
        <v>-114042.08</v>
      </c>
      <c r="F69" s="31">
        <f t="shared" si="6"/>
        <v>23078910.290000003</v>
      </c>
      <c r="G69" s="31">
        <v>1548.74</v>
      </c>
      <c r="H69" s="32">
        <f t="shared" si="0"/>
        <v>14902</v>
      </c>
      <c r="I69" s="30">
        <v>24606224.550000001</v>
      </c>
      <c r="J69" s="31">
        <v>0</v>
      </c>
      <c r="K69" s="31">
        <v>-249194.76</v>
      </c>
      <c r="L69" s="31">
        <f t="shared" si="7"/>
        <v>24357029.789999999</v>
      </c>
      <c r="M69" s="31">
        <v>1462.3400000000001</v>
      </c>
      <c r="N69" s="32">
        <f t="shared" si="1"/>
        <v>16656</v>
      </c>
      <c r="O69" s="42">
        <f t="shared" si="10"/>
        <v>23078910.290000003</v>
      </c>
      <c r="P69" s="43">
        <f t="shared" si="11"/>
        <v>24357029.789999999</v>
      </c>
      <c r="Q69" s="44">
        <f t="shared" si="8"/>
        <v>1.0553999999999999</v>
      </c>
      <c r="R69" s="42">
        <f t="shared" si="12"/>
        <v>14902</v>
      </c>
      <c r="S69" s="45">
        <f t="shared" si="13"/>
        <v>16656</v>
      </c>
      <c r="T69" s="44">
        <f t="shared" si="9"/>
        <v>1.1176999999999999</v>
      </c>
      <c r="U69" s="37"/>
      <c r="W69" s="38"/>
      <c r="X69" s="38"/>
      <c r="Z69" s="5"/>
      <c r="AB69" s="39"/>
      <c r="AC69" s="39"/>
      <c r="AD69" s="39"/>
      <c r="AE69" s="39"/>
    </row>
    <row r="70" spans="1:31" x14ac:dyDescent="0.25">
      <c r="A70" s="40">
        <v>63</v>
      </c>
      <c r="B70" s="41" t="s">
        <v>67</v>
      </c>
      <c r="C70" s="30">
        <v>32301644.339999996</v>
      </c>
      <c r="D70" s="31">
        <v>0</v>
      </c>
      <c r="E70" s="31">
        <v>-64344.19</v>
      </c>
      <c r="F70" s="31">
        <f t="shared" si="6"/>
        <v>32237300.149999995</v>
      </c>
      <c r="G70" s="31">
        <v>3006.11</v>
      </c>
      <c r="H70" s="32">
        <f t="shared" si="0"/>
        <v>10724</v>
      </c>
      <c r="I70" s="30">
        <v>35361564.759999998</v>
      </c>
      <c r="J70" s="31">
        <v>0</v>
      </c>
      <c r="K70" s="31">
        <v>-270196.55</v>
      </c>
      <c r="L70" s="31">
        <f t="shared" si="7"/>
        <v>35091368.210000001</v>
      </c>
      <c r="M70" s="31">
        <v>3211.6800000000003</v>
      </c>
      <c r="N70" s="32">
        <f t="shared" si="1"/>
        <v>10926</v>
      </c>
      <c r="O70" s="42">
        <f t="shared" si="10"/>
        <v>32237300.149999995</v>
      </c>
      <c r="P70" s="43">
        <f t="shared" si="11"/>
        <v>35091368.210000001</v>
      </c>
      <c r="Q70" s="44">
        <f t="shared" si="8"/>
        <v>1.0885</v>
      </c>
      <c r="R70" s="42">
        <f t="shared" si="12"/>
        <v>10724</v>
      </c>
      <c r="S70" s="45">
        <f t="shared" si="13"/>
        <v>10926</v>
      </c>
      <c r="T70" s="44">
        <f t="shared" si="9"/>
        <v>1.0187999999999999</v>
      </c>
      <c r="U70" s="37"/>
      <c r="W70" s="38"/>
      <c r="X70" s="38"/>
      <c r="Z70" s="5"/>
      <c r="AB70" s="39"/>
      <c r="AC70" s="39"/>
      <c r="AD70" s="39"/>
      <c r="AE70" s="39"/>
    </row>
    <row r="71" spans="1:31" x14ac:dyDescent="0.25">
      <c r="A71" s="40">
        <v>65</v>
      </c>
      <c r="B71" s="41" t="s">
        <v>68</v>
      </c>
      <c r="C71" s="30">
        <v>18403740.5</v>
      </c>
      <c r="D71" s="31">
        <v>0</v>
      </c>
      <c r="E71" s="31">
        <v>-352016.75</v>
      </c>
      <c r="F71" s="31">
        <f t="shared" si="6"/>
        <v>18051723.75</v>
      </c>
      <c r="G71" s="31">
        <v>1340.75</v>
      </c>
      <c r="H71" s="32">
        <f t="shared" si="0"/>
        <v>13464</v>
      </c>
      <c r="I71" s="30">
        <v>20300891.510000002</v>
      </c>
      <c r="J71" s="31">
        <v>0</v>
      </c>
      <c r="K71" s="31">
        <v>-412891.89</v>
      </c>
      <c r="L71" s="31">
        <f t="shared" si="7"/>
        <v>19887999.620000001</v>
      </c>
      <c r="M71" s="31">
        <v>1242.0899999999999</v>
      </c>
      <c r="N71" s="32">
        <f t="shared" si="1"/>
        <v>16012</v>
      </c>
      <c r="O71" s="42">
        <f t="shared" si="10"/>
        <v>18051723.75</v>
      </c>
      <c r="P71" s="43">
        <f t="shared" si="11"/>
        <v>19887999.620000001</v>
      </c>
      <c r="Q71" s="44">
        <f t="shared" si="8"/>
        <v>1.1016999999999999</v>
      </c>
      <c r="R71" s="42">
        <f t="shared" si="12"/>
        <v>13464</v>
      </c>
      <c r="S71" s="45">
        <f t="shared" si="13"/>
        <v>16012</v>
      </c>
      <c r="T71" s="44">
        <f t="shared" si="9"/>
        <v>1.1892</v>
      </c>
      <c r="U71" s="37"/>
      <c r="W71" s="38"/>
      <c r="X71" s="38"/>
      <c r="Z71" s="5"/>
      <c r="AB71" s="39"/>
      <c r="AC71" s="39"/>
      <c r="AD71" s="39"/>
      <c r="AE71" s="39"/>
    </row>
    <row r="72" spans="1:31" x14ac:dyDescent="0.25">
      <c r="A72" s="40">
        <v>66</v>
      </c>
      <c r="B72" s="41" t="s">
        <v>69</v>
      </c>
      <c r="C72" s="30">
        <v>16850667.400000002</v>
      </c>
      <c r="D72" s="31">
        <v>0</v>
      </c>
      <c r="E72" s="31">
        <v>-184549.62</v>
      </c>
      <c r="F72" s="31">
        <f t="shared" si="6"/>
        <v>16666117.780000003</v>
      </c>
      <c r="G72" s="31">
        <v>1181.1300000000001</v>
      </c>
      <c r="H72" s="32">
        <f t="shared" si="0"/>
        <v>14110</v>
      </c>
      <c r="I72" s="30">
        <v>18506382.210000001</v>
      </c>
      <c r="J72" s="31">
        <v>0</v>
      </c>
      <c r="K72" s="31">
        <v>-446206.33999999997</v>
      </c>
      <c r="L72" s="31">
        <f t="shared" si="7"/>
        <v>18060175.870000001</v>
      </c>
      <c r="M72" s="31">
        <v>1125.02</v>
      </c>
      <c r="N72" s="32">
        <f t="shared" si="1"/>
        <v>16053</v>
      </c>
      <c r="O72" s="42">
        <f t="shared" si="10"/>
        <v>16666117.780000003</v>
      </c>
      <c r="P72" s="43">
        <f t="shared" si="11"/>
        <v>18060175.870000001</v>
      </c>
      <c r="Q72" s="44">
        <f t="shared" si="8"/>
        <v>1.0835999999999999</v>
      </c>
      <c r="R72" s="42">
        <f t="shared" si="12"/>
        <v>14110</v>
      </c>
      <c r="S72" s="45">
        <f t="shared" si="13"/>
        <v>16053</v>
      </c>
      <c r="T72" s="44">
        <f t="shared" si="9"/>
        <v>1.1376999999999999</v>
      </c>
      <c r="U72" s="37"/>
      <c r="W72" s="38"/>
      <c r="X72" s="38"/>
      <c r="Z72" s="5"/>
      <c r="AB72" s="39"/>
      <c r="AC72" s="39"/>
      <c r="AD72" s="39"/>
      <c r="AE72" s="39"/>
    </row>
    <row r="73" spans="1:31" x14ac:dyDescent="0.25">
      <c r="A73" s="40">
        <v>67</v>
      </c>
      <c r="B73" s="41" t="s">
        <v>70</v>
      </c>
      <c r="C73" s="30">
        <v>21158661</v>
      </c>
      <c r="D73" s="31">
        <v>0</v>
      </c>
      <c r="E73" s="31">
        <v>-106175.18000000001</v>
      </c>
      <c r="F73" s="31">
        <f t="shared" si="6"/>
        <v>21052485.82</v>
      </c>
      <c r="G73" s="31">
        <v>1770.5</v>
      </c>
      <c r="H73" s="32">
        <f t="shared" si="0"/>
        <v>11891</v>
      </c>
      <c r="I73" s="30">
        <v>20969510.629999995</v>
      </c>
      <c r="J73" s="31">
        <v>0</v>
      </c>
      <c r="K73" s="31">
        <v>-399319.08</v>
      </c>
      <c r="L73" s="31">
        <f t="shared" si="7"/>
        <v>20570191.549999997</v>
      </c>
      <c r="M73" s="31">
        <v>1720.47</v>
      </c>
      <c r="N73" s="32">
        <f t="shared" si="1"/>
        <v>11956</v>
      </c>
      <c r="O73" s="42">
        <f t="shared" si="10"/>
        <v>21052485.82</v>
      </c>
      <c r="P73" s="43">
        <f t="shared" si="11"/>
        <v>20570191.549999997</v>
      </c>
      <c r="Q73" s="44">
        <f t="shared" si="8"/>
        <v>0.97709999999999997</v>
      </c>
      <c r="R73" s="42">
        <f t="shared" si="12"/>
        <v>11891</v>
      </c>
      <c r="S73" s="45">
        <f t="shared" si="13"/>
        <v>11956</v>
      </c>
      <c r="T73" s="44">
        <f t="shared" si="9"/>
        <v>1.0055000000000001</v>
      </c>
      <c r="U73" s="37"/>
      <c r="W73" s="38"/>
      <c r="X73" s="38"/>
      <c r="Z73" s="5"/>
      <c r="AB73" s="39"/>
      <c r="AC73" s="39"/>
      <c r="AD73" s="39"/>
      <c r="AE73" s="39"/>
    </row>
    <row r="74" spans="1:31" x14ac:dyDescent="0.25">
      <c r="A74" s="40">
        <v>68</v>
      </c>
      <c r="B74" s="41" t="s">
        <v>71</v>
      </c>
      <c r="C74" s="30">
        <v>51800859.149999999</v>
      </c>
      <c r="D74" s="31">
        <v>0</v>
      </c>
      <c r="E74" s="31">
        <v>-676789.04</v>
      </c>
      <c r="F74" s="31">
        <f t="shared" si="6"/>
        <v>51124070.109999999</v>
      </c>
      <c r="G74" s="31">
        <v>4678.54</v>
      </c>
      <c r="H74" s="32">
        <f t="shared" ref="H74:H137" si="14">ROUND(F74/G74,0)</f>
        <v>10927</v>
      </c>
      <c r="I74" s="30">
        <v>53124653.030000001</v>
      </c>
      <c r="J74" s="31">
        <v>0</v>
      </c>
      <c r="K74" s="31">
        <v>-733869.08000000007</v>
      </c>
      <c r="L74" s="31">
        <f t="shared" si="7"/>
        <v>52390783.950000003</v>
      </c>
      <c r="M74" s="31">
        <v>4727.08</v>
      </c>
      <c r="N74" s="32">
        <f t="shared" ref="N74:N103" si="15">ROUND(L74/M74,0)</f>
        <v>11083</v>
      </c>
      <c r="O74" s="42">
        <f t="shared" ref="O74:O103" si="16">F74</f>
        <v>51124070.109999999</v>
      </c>
      <c r="P74" s="43">
        <f t="shared" ref="P74:P103" si="17">L74</f>
        <v>52390783.950000003</v>
      </c>
      <c r="Q74" s="44">
        <f t="shared" si="8"/>
        <v>1.0247999999999999</v>
      </c>
      <c r="R74" s="42">
        <f t="shared" ref="R74:R103" si="18">H74</f>
        <v>10927</v>
      </c>
      <c r="S74" s="45">
        <f t="shared" ref="S74:S103" si="19">N74</f>
        <v>11083</v>
      </c>
      <c r="T74" s="44">
        <f t="shared" si="9"/>
        <v>1.0143</v>
      </c>
      <c r="U74" s="37"/>
      <c r="W74" s="38"/>
      <c r="X74" s="38"/>
      <c r="Z74" s="5"/>
      <c r="AB74" s="39"/>
      <c r="AC74" s="39"/>
      <c r="AD74" s="39"/>
      <c r="AE74" s="39"/>
    </row>
    <row r="75" spans="1:31" x14ac:dyDescent="0.25">
      <c r="A75" s="40">
        <v>69</v>
      </c>
      <c r="B75" s="41" t="s">
        <v>72</v>
      </c>
      <c r="C75" s="30">
        <v>32274625.399999999</v>
      </c>
      <c r="D75" s="31">
        <v>0</v>
      </c>
      <c r="E75" s="31">
        <v>-590383.81000000006</v>
      </c>
      <c r="F75" s="31">
        <f t="shared" ref="F75:F138" si="20">SUM(C75:E75)</f>
        <v>31684241.59</v>
      </c>
      <c r="G75" s="31">
        <v>3110.86</v>
      </c>
      <c r="H75" s="32">
        <f t="shared" si="14"/>
        <v>10185</v>
      </c>
      <c r="I75" s="30">
        <v>33339111.050000001</v>
      </c>
      <c r="J75" s="31">
        <v>0</v>
      </c>
      <c r="K75" s="31">
        <v>-691919.03</v>
      </c>
      <c r="L75" s="31">
        <f t="shared" ref="L75:L103" si="21">SUM(I75:K75)</f>
        <v>32647192.02</v>
      </c>
      <c r="M75" s="31">
        <v>3008.28</v>
      </c>
      <c r="N75" s="32">
        <f t="shared" si="15"/>
        <v>10852</v>
      </c>
      <c r="O75" s="42">
        <f t="shared" si="16"/>
        <v>31684241.59</v>
      </c>
      <c r="P75" s="43">
        <f t="shared" si="17"/>
        <v>32647192.02</v>
      </c>
      <c r="Q75" s="44">
        <f t="shared" ref="Q75:Q103" si="22">ROUND(P75/O75,4)</f>
        <v>1.0304</v>
      </c>
      <c r="R75" s="42">
        <f t="shared" si="18"/>
        <v>10185</v>
      </c>
      <c r="S75" s="45">
        <f t="shared" si="19"/>
        <v>10852</v>
      </c>
      <c r="T75" s="44">
        <f t="shared" ref="T75:T103" si="23">ROUND(S75/R75,4)</f>
        <v>1.0654999999999999</v>
      </c>
      <c r="U75" s="37"/>
      <c r="W75" s="38"/>
      <c r="X75" s="38"/>
      <c r="Z75" s="5"/>
      <c r="AB75" s="39"/>
      <c r="AC75" s="39"/>
      <c r="AD75" s="39"/>
      <c r="AE75" s="39"/>
    </row>
    <row r="76" spans="1:31" x14ac:dyDescent="0.25">
      <c r="A76" s="40">
        <v>70</v>
      </c>
      <c r="B76" s="41" t="s">
        <v>73</v>
      </c>
      <c r="C76" s="30">
        <v>25157537.090000004</v>
      </c>
      <c r="D76" s="31">
        <v>0</v>
      </c>
      <c r="E76" s="31">
        <v>-397247.16</v>
      </c>
      <c r="F76" s="31">
        <f t="shared" si="20"/>
        <v>24760289.930000003</v>
      </c>
      <c r="G76" s="31">
        <v>2389.39</v>
      </c>
      <c r="H76" s="32">
        <f t="shared" si="14"/>
        <v>10363</v>
      </c>
      <c r="I76" s="30">
        <v>27268316.069999993</v>
      </c>
      <c r="J76" s="31">
        <v>0</v>
      </c>
      <c r="K76" s="31">
        <v>-449216.99</v>
      </c>
      <c r="L76" s="31">
        <f t="shared" si="21"/>
        <v>26819099.079999994</v>
      </c>
      <c r="M76" s="31">
        <v>2389.06</v>
      </c>
      <c r="N76" s="32">
        <f t="shared" si="15"/>
        <v>11226</v>
      </c>
      <c r="O76" s="42">
        <f t="shared" si="16"/>
        <v>24760289.930000003</v>
      </c>
      <c r="P76" s="43">
        <f t="shared" si="17"/>
        <v>26819099.079999994</v>
      </c>
      <c r="Q76" s="44">
        <f t="shared" si="22"/>
        <v>1.0831</v>
      </c>
      <c r="R76" s="42">
        <f t="shared" si="18"/>
        <v>10363</v>
      </c>
      <c r="S76" s="45">
        <f t="shared" si="19"/>
        <v>11226</v>
      </c>
      <c r="T76" s="44">
        <f t="shared" si="23"/>
        <v>1.0832999999999999</v>
      </c>
      <c r="U76" s="37"/>
      <c r="W76" s="38"/>
      <c r="X76" s="38"/>
      <c r="Z76" s="5"/>
      <c r="AB76" s="39"/>
      <c r="AC76" s="39"/>
      <c r="AD76" s="39"/>
      <c r="AE76" s="39"/>
    </row>
    <row r="77" spans="1:31" x14ac:dyDescent="0.25">
      <c r="A77" s="40">
        <v>71</v>
      </c>
      <c r="B77" s="41" t="s">
        <v>74</v>
      </c>
      <c r="C77" s="30">
        <v>85988142.109999999</v>
      </c>
      <c r="D77" s="31">
        <v>0</v>
      </c>
      <c r="E77" s="31">
        <v>-1256534.94</v>
      </c>
      <c r="F77" s="31">
        <f t="shared" si="20"/>
        <v>84731607.170000002</v>
      </c>
      <c r="G77" s="31">
        <v>7833.48</v>
      </c>
      <c r="H77" s="32">
        <f t="shared" si="14"/>
        <v>10817</v>
      </c>
      <c r="I77" s="30">
        <v>88179712.519999981</v>
      </c>
      <c r="J77" s="31">
        <v>0</v>
      </c>
      <c r="K77" s="31">
        <v>-1272162.08</v>
      </c>
      <c r="L77" s="31">
        <f t="shared" si="21"/>
        <v>86907550.439999983</v>
      </c>
      <c r="M77" s="31">
        <v>7549.45</v>
      </c>
      <c r="N77" s="32">
        <f t="shared" si="15"/>
        <v>11512</v>
      </c>
      <c r="O77" s="42">
        <f t="shared" si="16"/>
        <v>84731607.170000002</v>
      </c>
      <c r="P77" s="43">
        <f t="shared" si="17"/>
        <v>86907550.439999983</v>
      </c>
      <c r="Q77" s="44">
        <f t="shared" si="22"/>
        <v>1.0257000000000001</v>
      </c>
      <c r="R77" s="42">
        <f t="shared" si="18"/>
        <v>10817</v>
      </c>
      <c r="S77" s="45">
        <f t="shared" si="19"/>
        <v>11512</v>
      </c>
      <c r="T77" s="44">
        <f t="shared" si="23"/>
        <v>1.0643</v>
      </c>
      <c r="U77" s="37"/>
      <c r="W77" s="38"/>
      <c r="X77" s="38"/>
      <c r="Z77" s="5"/>
      <c r="AB77" s="39"/>
      <c r="AC77" s="39"/>
      <c r="AD77" s="39"/>
      <c r="AE77" s="39"/>
    </row>
    <row r="78" spans="1:31" x14ac:dyDescent="0.25">
      <c r="A78" s="40">
        <v>72</v>
      </c>
      <c r="B78" s="41" t="s">
        <v>75</v>
      </c>
      <c r="C78" s="30">
        <v>46491194.679999992</v>
      </c>
      <c r="D78" s="31">
        <v>0</v>
      </c>
      <c r="E78" s="31">
        <v>0</v>
      </c>
      <c r="F78" s="31">
        <f t="shared" si="20"/>
        <v>46491194.679999992</v>
      </c>
      <c r="G78" s="31">
        <v>4082.4300000000003</v>
      </c>
      <c r="H78" s="32">
        <f t="shared" si="14"/>
        <v>11388</v>
      </c>
      <c r="I78" s="30">
        <v>49235718.790000007</v>
      </c>
      <c r="J78" s="31">
        <v>0</v>
      </c>
      <c r="K78" s="31">
        <v>0</v>
      </c>
      <c r="L78" s="31">
        <f t="shared" si="21"/>
        <v>49235718.790000007</v>
      </c>
      <c r="M78" s="31">
        <v>4157.380000000001</v>
      </c>
      <c r="N78" s="32">
        <f t="shared" si="15"/>
        <v>11843</v>
      </c>
      <c r="O78" s="42">
        <f t="shared" si="16"/>
        <v>46491194.679999992</v>
      </c>
      <c r="P78" s="43">
        <f t="shared" si="17"/>
        <v>49235718.790000007</v>
      </c>
      <c r="Q78" s="44">
        <f t="shared" si="22"/>
        <v>1.0589999999999999</v>
      </c>
      <c r="R78" s="42">
        <f t="shared" si="18"/>
        <v>11388</v>
      </c>
      <c r="S78" s="45">
        <f t="shared" si="19"/>
        <v>11843</v>
      </c>
      <c r="T78" s="44">
        <f t="shared" si="23"/>
        <v>1.04</v>
      </c>
      <c r="U78" s="37"/>
      <c r="W78" s="38"/>
      <c r="X78" s="38"/>
      <c r="Z78" s="5"/>
      <c r="AB78" s="39"/>
      <c r="AC78" s="39"/>
      <c r="AD78" s="39"/>
      <c r="AE78" s="39"/>
    </row>
    <row r="79" spans="1:31" x14ac:dyDescent="0.25">
      <c r="A79" s="40">
        <v>73</v>
      </c>
      <c r="B79" s="41" t="s">
        <v>76</v>
      </c>
      <c r="C79" s="30">
        <v>20801794.279999997</v>
      </c>
      <c r="D79" s="31">
        <v>0</v>
      </c>
      <c r="E79" s="31">
        <v>-389775.61</v>
      </c>
      <c r="F79" s="31">
        <f t="shared" si="20"/>
        <v>20412018.669999998</v>
      </c>
      <c r="G79" s="31">
        <v>1849.37</v>
      </c>
      <c r="H79" s="32">
        <f t="shared" si="14"/>
        <v>11037</v>
      </c>
      <c r="I79" s="30">
        <v>23490739</v>
      </c>
      <c r="J79" s="31">
        <v>0</v>
      </c>
      <c r="K79" s="31">
        <v>-514714.93</v>
      </c>
      <c r="L79" s="31">
        <f t="shared" si="21"/>
        <v>22976024.07</v>
      </c>
      <c r="M79" s="31">
        <v>1790.07</v>
      </c>
      <c r="N79" s="32">
        <f t="shared" si="15"/>
        <v>12835</v>
      </c>
      <c r="O79" s="42">
        <f t="shared" si="16"/>
        <v>20412018.669999998</v>
      </c>
      <c r="P79" s="43">
        <f t="shared" si="17"/>
        <v>22976024.07</v>
      </c>
      <c r="Q79" s="44">
        <f t="shared" si="22"/>
        <v>1.1255999999999999</v>
      </c>
      <c r="R79" s="42">
        <f t="shared" si="18"/>
        <v>11037</v>
      </c>
      <c r="S79" s="45">
        <f t="shared" si="19"/>
        <v>12835</v>
      </c>
      <c r="T79" s="44">
        <f t="shared" si="23"/>
        <v>1.1629</v>
      </c>
      <c r="U79" s="37"/>
      <c r="W79" s="38"/>
      <c r="X79" s="38"/>
      <c r="Z79" s="5"/>
      <c r="AB79" s="39"/>
      <c r="AC79" s="39"/>
      <c r="AD79" s="39"/>
      <c r="AE79" s="39"/>
    </row>
    <row r="80" spans="1:31" x14ac:dyDescent="0.25">
      <c r="A80" s="40">
        <v>74</v>
      </c>
      <c r="B80" s="41" t="s">
        <v>77</v>
      </c>
      <c r="C80" s="30">
        <v>61429612.82</v>
      </c>
      <c r="D80" s="31">
        <v>0</v>
      </c>
      <c r="E80" s="31">
        <v>-621982.30000000005</v>
      </c>
      <c r="F80" s="31">
        <f t="shared" si="20"/>
        <v>60807630.520000003</v>
      </c>
      <c r="G80" s="31">
        <v>5931.9</v>
      </c>
      <c r="H80" s="32">
        <f t="shared" si="14"/>
        <v>10251</v>
      </c>
      <c r="I80" s="30">
        <v>63258085.159999996</v>
      </c>
      <c r="J80" s="31">
        <v>0</v>
      </c>
      <c r="K80" s="31">
        <v>-823467.79</v>
      </c>
      <c r="L80" s="31">
        <f t="shared" si="21"/>
        <v>62434617.369999997</v>
      </c>
      <c r="M80" s="31">
        <v>5938.26</v>
      </c>
      <c r="N80" s="32">
        <f t="shared" si="15"/>
        <v>10514</v>
      </c>
      <c r="O80" s="42">
        <f t="shared" si="16"/>
        <v>60807630.520000003</v>
      </c>
      <c r="P80" s="43">
        <f t="shared" si="17"/>
        <v>62434617.369999997</v>
      </c>
      <c r="Q80" s="44">
        <f t="shared" si="22"/>
        <v>1.0267999999999999</v>
      </c>
      <c r="R80" s="42">
        <f t="shared" si="18"/>
        <v>10251</v>
      </c>
      <c r="S80" s="45">
        <f t="shared" si="19"/>
        <v>10514</v>
      </c>
      <c r="T80" s="44">
        <f t="shared" si="23"/>
        <v>1.0257000000000001</v>
      </c>
      <c r="U80" s="37"/>
      <c r="W80" s="38"/>
      <c r="X80" s="38"/>
      <c r="Z80" s="5"/>
      <c r="AB80" s="39"/>
      <c r="AC80" s="39"/>
      <c r="AD80" s="39"/>
      <c r="AE80" s="39"/>
    </row>
    <row r="81" spans="1:31" x14ac:dyDescent="0.25">
      <c r="A81" s="40">
        <v>75</v>
      </c>
      <c r="B81" s="41" t="s">
        <v>78</v>
      </c>
      <c r="C81" s="30">
        <v>1044877022.4000001</v>
      </c>
      <c r="D81" s="31">
        <v>0</v>
      </c>
      <c r="E81" s="31">
        <v>-4301590.3599999994</v>
      </c>
      <c r="F81" s="31">
        <f t="shared" si="20"/>
        <v>1040575432.0400001</v>
      </c>
      <c r="G81" s="31">
        <v>87650.290000000008</v>
      </c>
      <c r="H81" s="32">
        <f t="shared" si="14"/>
        <v>11872</v>
      </c>
      <c r="I81" s="30">
        <v>1182605802.23</v>
      </c>
      <c r="J81" s="31">
        <v>0</v>
      </c>
      <c r="K81" s="31">
        <v>-6114129.3000000007</v>
      </c>
      <c r="L81" s="31">
        <f t="shared" si="21"/>
        <v>1176491672.9300001</v>
      </c>
      <c r="M81" s="31">
        <v>88535.430000000008</v>
      </c>
      <c r="N81" s="32">
        <f t="shared" si="15"/>
        <v>13288</v>
      </c>
      <c r="O81" s="42">
        <f t="shared" si="16"/>
        <v>1040575432.0400001</v>
      </c>
      <c r="P81" s="43">
        <f t="shared" si="17"/>
        <v>1176491672.9300001</v>
      </c>
      <c r="Q81" s="44">
        <f t="shared" si="22"/>
        <v>1.1306</v>
      </c>
      <c r="R81" s="42">
        <f t="shared" si="18"/>
        <v>11872</v>
      </c>
      <c r="S81" s="45">
        <f t="shared" si="19"/>
        <v>13288</v>
      </c>
      <c r="T81" s="44">
        <f t="shared" si="23"/>
        <v>1.1193</v>
      </c>
      <c r="U81" s="37"/>
      <c r="W81" s="38"/>
      <c r="X81" s="38"/>
      <c r="Z81" s="5"/>
      <c r="AB81" s="39"/>
      <c r="AC81" s="39"/>
      <c r="AD81" s="39"/>
      <c r="AE81" s="39"/>
    </row>
    <row r="82" spans="1:31" x14ac:dyDescent="0.25">
      <c r="A82" s="40">
        <v>77</v>
      </c>
      <c r="B82" s="41" t="s">
        <v>79</v>
      </c>
      <c r="C82" s="30">
        <v>43842673.25</v>
      </c>
      <c r="D82" s="31">
        <v>0</v>
      </c>
      <c r="E82" s="31">
        <v>-754815.18</v>
      </c>
      <c r="F82" s="31">
        <f t="shared" si="20"/>
        <v>43087858.07</v>
      </c>
      <c r="G82" s="31">
        <v>3864.2400000000002</v>
      </c>
      <c r="H82" s="32">
        <f t="shared" si="14"/>
        <v>11150</v>
      </c>
      <c r="I82" s="30">
        <v>46031279.899999991</v>
      </c>
      <c r="J82" s="31">
        <v>0</v>
      </c>
      <c r="K82" s="31">
        <v>-724402.6</v>
      </c>
      <c r="L82" s="31">
        <f t="shared" si="21"/>
        <v>45306877.29999999</v>
      </c>
      <c r="M82" s="31">
        <v>3857.64</v>
      </c>
      <c r="N82" s="32">
        <f t="shared" si="15"/>
        <v>11745</v>
      </c>
      <c r="O82" s="42">
        <f t="shared" si="16"/>
        <v>43087858.07</v>
      </c>
      <c r="P82" s="43">
        <f t="shared" si="17"/>
        <v>45306877.29999999</v>
      </c>
      <c r="Q82" s="44">
        <f t="shared" si="22"/>
        <v>1.0515000000000001</v>
      </c>
      <c r="R82" s="42">
        <f t="shared" si="18"/>
        <v>11150</v>
      </c>
      <c r="S82" s="45">
        <f t="shared" si="19"/>
        <v>11745</v>
      </c>
      <c r="T82" s="44">
        <f t="shared" si="23"/>
        <v>1.0533999999999999</v>
      </c>
      <c r="U82" s="37"/>
      <c r="W82" s="38"/>
      <c r="X82" s="38"/>
      <c r="Z82" s="5"/>
      <c r="AB82" s="39"/>
      <c r="AC82" s="39"/>
      <c r="AD82" s="39"/>
      <c r="AE82" s="39"/>
    </row>
    <row r="83" spans="1:31" x14ac:dyDescent="0.25">
      <c r="A83" s="40">
        <v>78</v>
      </c>
      <c r="B83" s="41" t="s">
        <v>80</v>
      </c>
      <c r="C83" s="30">
        <v>12297622.370000001</v>
      </c>
      <c r="D83" s="31">
        <v>0</v>
      </c>
      <c r="E83" s="31">
        <v>0</v>
      </c>
      <c r="F83" s="31">
        <f t="shared" si="20"/>
        <v>12297622.370000001</v>
      </c>
      <c r="G83" s="31">
        <v>735.65999999999985</v>
      </c>
      <c r="H83" s="32">
        <f t="shared" si="14"/>
        <v>16716</v>
      </c>
      <c r="I83" s="30">
        <v>12336719.82</v>
      </c>
      <c r="J83" s="31">
        <v>0</v>
      </c>
      <c r="K83" s="31">
        <v>0</v>
      </c>
      <c r="L83" s="31">
        <f t="shared" si="21"/>
        <v>12336719.82</v>
      </c>
      <c r="M83" s="31">
        <v>715.72</v>
      </c>
      <c r="N83" s="32">
        <f t="shared" si="15"/>
        <v>17237</v>
      </c>
      <c r="O83" s="42">
        <f t="shared" si="16"/>
        <v>12297622.370000001</v>
      </c>
      <c r="P83" s="43">
        <f t="shared" si="17"/>
        <v>12336719.82</v>
      </c>
      <c r="Q83" s="44">
        <f t="shared" si="22"/>
        <v>1.0032000000000001</v>
      </c>
      <c r="R83" s="42">
        <f t="shared" si="18"/>
        <v>16716</v>
      </c>
      <c r="S83" s="45">
        <f t="shared" si="19"/>
        <v>17237</v>
      </c>
      <c r="T83" s="44">
        <f t="shared" si="23"/>
        <v>1.0311999999999999</v>
      </c>
      <c r="U83" s="37"/>
      <c r="W83" s="38"/>
      <c r="X83" s="38"/>
      <c r="Z83" s="5"/>
      <c r="AB83" s="39"/>
      <c r="AC83" s="39"/>
      <c r="AD83" s="39"/>
      <c r="AE83" s="39"/>
    </row>
    <row r="84" spans="1:31" x14ac:dyDescent="0.25">
      <c r="A84" s="40">
        <v>79</v>
      </c>
      <c r="B84" s="41" t="s">
        <v>81</v>
      </c>
      <c r="C84" s="30">
        <v>14372203.560000001</v>
      </c>
      <c r="D84" s="31">
        <v>0</v>
      </c>
      <c r="E84" s="31">
        <v>-261412.05000000002</v>
      </c>
      <c r="F84" s="31">
        <f t="shared" si="20"/>
        <v>14110791.51</v>
      </c>
      <c r="G84" s="31">
        <v>1255.8900000000001</v>
      </c>
      <c r="H84" s="32">
        <f t="shared" si="14"/>
        <v>11236</v>
      </c>
      <c r="I84" s="30">
        <v>15266446.650000002</v>
      </c>
      <c r="J84" s="31">
        <v>0</v>
      </c>
      <c r="K84" s="31">
        <v>-335642.86</v>
      </c>
      <c r="L84" s="31">
        <f t="shared" si="21"/>
        <v>14930803.790000003</v>
      </c>
      <c r="M84" s="31">
        <v>1288.69</v>
      </c>
      <c r="N84" s="32">
        <f t="shared" si="15"/>
        <v>11586</v>
      </c>
      <c r="O84" s="42">
        <f t="shared" si="16"/>
        <v>14110791.51</v>
      </c>
      <c r="P84" s="43">
        <f t="shared" si="17"/>
        <v>14930803.790000003</v>
      </c>
      <c r="Q84" s="44">
        <f t="shared" si="22"/>
        <v>1.0581</v>
      </c>
      <c r="R84" s="42">
        <f t="shared" si="18"/>
        <v>11236</v>
      </c>
      <c r="S84" s="45">
        <f t="shared" si="19"/>
        <v>11586</v>
      </c>
      <c r="T84" s="44">
        <f t="shared" si="23"/>
        <v>1.0310999999999999</v>
      </c>
      <c r="U84" s="37"/>
      <c r="W84" s="38"/>
      <c r="X84" s="38"/>
      <c r="Z84" s="5"/>
      <c r="AB84" s="39"/>
      <c r="AC84" s="39"/>
      <c r="AD84" s="39"/>
      <c r="AE84" s="39"/>
    </row>
    <row r="85" spans="1:31" x14ac:dyDescent="0.25">
      <c r="A85" s="40">
        <v>80</v>
      </c>
      <c r="B85" s="41" t="s">
        <v>82</v>
      </c>
      <c r="C85" s="30">
        <v>156479133.16</v>
      </c>
      <c r="D85" s="31">
        <v>0</v>
      </c>
      <c r="E85" s="31">
        <v>-758480.31</v>
      </c>
      <c r="F85" s="31">
        <f t="shared" si="20"/>
        <v>155720652.84999999</v>
      </c>
      <c r="G85" s="31">
        <v>13211.08</v>
      </c>
      <c r="H85" s="32">
        <f t="shared" si="14"/>
        <v>11787</v>
      </c>
      <c r="I85" s="30">
        <v>167203915.94000003</v>
      </c>
      <c r="J85" s="31">
        <v>0</v>
      </c>
      <c r="K85" s="31">
        <v>-1013238.0099999999</v>
      </c>
      <c r="L85" s="31">
        <f t="shared" si="21"/>
        <v>166190677.93000004</v>
      </c>
      <c r="M85" s="31">
        <v>13279.380000000001</v>
      </c>
      <c r="N85" s="32">
        <f t="shared" si="15"/>
        <v>12515</v>
      </c>
      <c r="O85" s="42">
        <f t="shared" si="16"/>
        <v>155720652.84999999</v>
      </c>
      <c r="P85" s="43">
        <f t="shared" si="17"/>
        <v>166190677.93000004</v>
      </c>
      <c r="Q85" s="44">
        <f t="shared" si="22"/>
        <v>1.0671999999999999</v>
      </c>
      <c r="R85" s="42">
        <f t="shared" si="18"/>
        <v>11787</v>
      </c>
      <c r="S85" s="45">
        <f t="shared" si="19"/>
        <v>12515</v>
      </c>
      <c r="T85" s="44">
        <f t="shared" si="23"/>
        <v>1.0618000000000001</v>
      </c>
      <c r="U85" s="37"/>
      <c r="W85" s="38"/>
      <c r="X85" s="38"/>
      <c r="Z85" s="5"/>
      <c r="AB85" s="39"/>
      <c r="AC85" s="39"/>
      <c r="AD85" s="39"/>
      <c r="AE85" s="39"/>
    </row>
    <row r="86" spans="1:31" x14ac:dyDescent="0.25">
      <c r="A86" s="40">
        <v>81</v>
      </c>
      <c r="B86" s="41" t="s">
        <v>83</v>
      </c>
      <c r="C86" s="30">
        <v>29613304.670000006</v>
      </c>
      <c r="D86" s="31">
        <v>0</v>
      </c>
      <c r="E86" s="31">
        <v>-267841.98</v>
      </c>
      <c r="F86" s="31">
        <f t="shared" si="20"/>
        <v>29345462.690000005</v>
      </c>
      <c r="G86" s="31">
        <v>2418</v>
      </c>
      <c r="H86" s="32">
        <f t="shared" si="14"/>
        <v>12136</v>
      </c>
      <c r="I86" s="30">
        <v>30756764.019999992</v>
      </c>
      <c r="J86" s="31">
        <v>0</v>
      </c>
      <c r="K86" s="31">
        <v>-379402.71</v>
      </c>
      <c r="L86" s="31">
        <f t="shared" si="21"/>
        <v>30377361.309999991</v>
      </c>
      <c r="M86" s="31">
        <v>2311.0800000000004</v>
      </c>
      <c r="N86" s="32">
        <f t="shared" si="15"/>
        <v>13144</v>
      </c>
      <c r="O86" s="42">
        <f t="shared" si="16"/>
        <v>29345462.690000005</v>
      </c>
      <c r="P86" s="43">
        <f t="shared" si="17"/>
        <v>30377361.309999991</v>
      </c>
      <c r="Q86" s="44">
        <f t="shared" si="22"/>
        <v>1.0351999999999999</v>
      </c>
      <c r="R86" s="42">
        <f t="shared" si="18"/>
        <v>12136</v>
      </c>
      <c r="S86" s="45">
        <f t="shared" si="19"/>
        <v>13144</v>
      </c>
      <c r="T86" s="44">
        <f t="shared" si="23"/>
        <v>1.0831</v>
      </c>
      <c r="U86" s="37"/>
      <c r="W86" s="38"/>
      <c r="X86" s="38"/>
      <c r="Z86" s="5"/>
      <c r="AB86" s="39"/>
      <c r="AC86" s="39"/>
      <c r="AD86" s="39"/>
      <c r="AE86" s="39"/>
    </row>
    <row r="87" spans="1:31" x14ac:dyDescent="0.25">
      <c r="A87" s="40">
        <v>82</v>
      </c>
      <c r="B87" s="41" t="s">
        <v>84</v>
      </c>
      <c r="C87" s="30">
        <v>135732559.47000003</v>
      </c>
      <c r="D87" s="31">
        <v>0</v>
      </c>
      <c r="E87" s="31">
        <v>-2139110.8199999998</v>
      </c>
      <c r="F87" s="31">
        <f t="shared" si="20"/>
        <v>133593448.65000004</v>
      </c>
      <c r="G87" s="31">
        <v>10937.45</v>
      </c>
      <c r="H87" s="32">
        <f t="shared" si="14"/>
        <v>12214</v>
      </c>
      <c r="I87" s="30">
        <v>136935331.30000001</v>
      </c>
      <c r="J87" s="31">
        <v>0</v>
      </c>
      <c r="K87" s="31">
        <v>-2207212.14</v>
      </c>
      <c r="L87" s="31">
        <f t="shared" si="21"/>
        <v>134728119.16000003</v>
      </c>
      <c r="M87" s="31">
        <v>10854.49</v>
      </c>
      <c r="N87" s="32">
        <f t="shared" si="15"/>
        <v>12412</v>
      </c>
      <c r="O87" s="42">
        <f t="shared" si="16"/>
        <v>133593448.65000004</v>
      </c>
      <c r="P87" s="43">
        <f t="shared" si="17"/>
        <v>134728119.16000003</v>
      </c>
      <c r="Q87" s="44">
        <f t="shared" si="22"/>
        <v>1.0085</v>
      </c>
      <c r="R87" s="42">
        <f t="shared" si="18"/>
        <v>12214</v>
      </c>
      <c r="S87" s="45">
        <f t="shared" si="19"/>
        <v>12412</v>
      </c>
      <c r="T87" s="44">
        <f t="shared" si="23"/>
        <v>1.0162</v>
      </c>
      <c r="U87" s="37"/>
      <c r="W87" s="38"/>
      <c r="X87" s="38"/>
      <c r="Z87" s="5"/>
      <c r="AB87" s="39"/>
      <c r="AC87" s="39"/>
      <c r="AD87" s="39"/>
      <c r="AE87" s="39"/>
    </row>
    <row r="88" spans="1:31" x14ac:dyDescent="0.25">
      <c r="A88" s="40">
        <v>83</v>
      </c>
      <c r="B88" s="41" t="s">
        <v>85</v>
      </c>
      <c r="C88" s="30">
        <v>37605032.819999993</v>
      </c>
      <c r="D88" s="31">
        <v>-74509.640000000014</v>
      </c>
      <c r="E88" s="31">
        <v>-601014.94999999995</v>
      </c>
      <c r="F88" s="31">
        <f t="shared" si="20"/>
        <v>36929508.229999989</v>
      </c>
      <c r="G88" s="31">
        <v>3376.83</v>
      </c>
      <c r="H88" s="32">
        <f t="shared" si="14"/>
        <v>10936</v>
      </c>
      <c r="I88" s="30">
        <v>38840396.509999998</v>
      </c>
      <c r="J88" s="31">
        <v>0</v>
      </c>
      <c r="K88" s="31">
        <v>-536796.9800000001</v>
      </c>
      <c r="L88" s="31">
        <f t="shared" si="21"/>
        <v>38303599.530000001</v>
      </c>
      <c r="M88" s="31">
        <v>3248.92</v>
      </c>
      <c r="N88" s="32">
        <f t="shared" si="15"/>
        <v>11790</v>
      </c>
      <c r="O88" s="42">
        <f t="shared" si="16"/>
        <v>36929508.229999989</v>
      </c>
      <c r="P88" s="43">
        <f t="shared" si="17"/>
        <v>38303599.530000001</v>
      </c>
      <c r="Q88" s="44">
        <f t="shared" si="22"/>
        <v>1.0371999999999999</v>
      </c>
      <c r="R88" s="42">
        <f t="shared" si="18"/>
        <v>10936</v>
      </c>
      <c r="S88" s="45">
        <f t="shared" si="19"/>
        <v>11790</v>
      </c>
      <c r="T88" s="44">
        <f t="shared" si="23"/>
        <v>1.0781000000000001</v>
      </c>
      <c r="U88" s="37"/>
      <c r="W88" s="38"/>
      <c r="X88" s="38"/>
      <c r="Z88" s="5"/>
      <c r="AB88" s="39"/>
      <c r="AC88" s="39"/>
      <c r="AD88" s="39"/>
      <c r="AE88" s="39"/>
    </row>
    <row r="89" spans="1:31" x14ac:dyDescent="0.25">
      <c r="A89" s="40">
        <v>84</v>
      </c>
      <c r="B89" s="41" t="s">
        <v>86</v>
      </c>
      <c r="C89" s="30">
        <v>37948115.650000006</v>
      </c>
      <c r="D89" s="31">
        <v>0</v>
      </c>
      <c r="E89" s="31">
        <v>-347930.01</v>
      </c>
      <c r="F89" s="31">
        <f t="shared" si="20"/>
        <v>37600185.640000008</v>
      </c>
      <c r="G89" s="31">
        <v>3357.18</v>
      </c>
      <c r="H89" s="32">
        <f t="shared" si="14"/>
        <v>11200</v>
      </c>
      <c r="I89" s="30">
        <v>37355624.439999998</v>
      </c>
      <c r="J89" s="31">
        <v>0</v>
      </c>
      <c r="K89" s="31">
        <v>-493594.8</v>
      </c>
      <c r="L89" s="31">
        <f t="shared" si="21"/>
        <v>36862029.640000001</v>
      </c>
      <c r="M89" s="31">
        <v>3322.3</v>
      </c>
      <c r="N89" s="32">
        <f t="shared" si="15"/>
        <v>11095</v>
      </c>
      <c r="O89" s="42">
        <f t="shared" si="16"/>
        <v>37600185.640000008</v>
      </c>
      <c r="P89" s="43">
        <f t="shared" si="17"/>
        <v>36862029.640000001</v>
      </c>
      <c r="Q89" s="44">
        <f t="shared" si="22"/>
        <v>0.98040000000000005</v>
      </c>
      <c r="R89" s="42">
        <f t="shared" si="18"/>
        <v>11200</v>
      </c>
      <c r="S89" s="45">
        <f t="shared" si="19"/>
        <v>11095</v>
      </c>
      <c r="T89" s="44">
        <f t="shared" si="23"/>
        <v>0.99060000000000004</v>
      </c>
      <c r="U89" s="37"/>
      <c r="W89" s="38"/>
      <c r="X89" s="38"/>
      <c r="Z89" s="5"/>
      <c r="AB89" s="39"/>
      <c r="AC89" s="39"/>
      <c r="AD89" s="39"/>
      <c r="AE89" s="39"/>
    </row>
    <row r="90" spans="1:31" x14ac:dyDescent="0.25">
      <c r="A90" s="40">
        <v>85</v>
      </c>
      <c r="B90" s="41" t="s">
        <v>87</v>
      </c>
      <c r="C90" s="30">
        <v>66278411.100000001</v>
      </c>
      <c r="D90" s="31">
        <v>0</v>
      </c>
      <c r="E90" s="31">
        <v>-1441529.04</v>
      </c>
      <c r="F90" s="31">
        <f t="shared" si="20"/>
        <v>64836882.060000002</v>
      </c>
      <c r="G90" s="31">
        <v>5572.5599999999995</v>
      </c>
      <c r="H90" s="32">
        <f t="shared" si="14"/>
        <v>11635</v>
      </c>
      <c r="I90" s="30">
        <v>69871297.999999985</v>
      </c>
      <c r="J90" s="31">
        <v>0</v>
      </c>
      <c r="K90" s="31">
        <v>-1280739.45</v>
      </c>
      <c r="L90" s="31">
        <f t="shared" si="21"/>
        <v>68590558.549999982</v>
      </c>
      <c r="M90" s="31">
        <v>5448.65</v>
      </c>
      <c r="N90" s="32">
        <f t="shared" si="15"/>
        <v>12589</v>
      </c>
      <c r="O90" s="42">
        <f t="shared" si="16"/>
        <v>64836882.060000002</v>
      </c>
      <c r="P90" s="43">
        <f t="shared" si="17"/>
        <v>68590558.549999982</v>
      </c>
      <c r="Q90" s="44">
        <f t="shared" si="22"/>
        <v>1.0579000000000001</v>
      </c>
      <c r="R90" s="42">
        <f t="shared" si="18"/>
        <v>11635</v>
      </c>
      <c r="S90" s="45">
        <f t="shared" si="19"/>
        <v>12589</v>
      </c>
      <c r="T90" s="44">
        <f t="shared" si="23"/>
        <v>1.0820000000000001</v>
      </c>
      <c r="U90" s="37"/>
      <c r="W90" s="38"/>
      <c r="X90" s="38"/>
      <c r="Z90" s="5"/>
      <c r="AB90" s="39"/>
      <c r="AC90" s="39"/>
      <c r="AD90" s="39"/>
      <c r="AE90" s="39"/>
    </row>
    <row r="91" spans="1:31" x14ac:dyDescent="0.25">
      <c r="A91" s="40">
        <v>86</v>
      </c>
      <c r="B91" s="41" t="s">
        <v>88</v>
      </c>
      <c r="C91" s="30">
        <v>45500040.660000011</v>
      </c>
      <c r="D91" s="31">
        <v>0</v>
      </c>
      <c r="E91" s="31">
        <v>-549221.31000000006</v>
      </c>
      <c r="F91" s="31">
        <f t="shared" si="20"/>
        <v>44950819.350000009</v>
      </c>
      <c r="G91" s="31">
        <v>3972.95</v>
      </c>
      <c r="H91" s="32">
        <f t="shared" si="14"/>
        <v>11314</v>
      </c>
      <c r="I91" s="30">
        <v>46606916.189999998</v>
      </c>
      <c r="J91" s="31">
        <v>0</v>
      </c>
      <c r="K91" s="31">
        <v>-868855.49</v>
      </c>
      <c r="L91" s="31">
        <f t="shared" si="21"/>
        <v>45738060.699999996</v>
      </c>
      <c r="M91" s="31">
        <v>3878.87</v>
      </c>
      <c r="N91" s="32">
        <f t="shared" si="15"/>
        <v>11792</v>
      </c>
      <c r="O91" s="42">
        <f t="shared" si="16"/>
        <v>44950819.350000009</v>
      </c>
      <c r="P91" s="43">
        <f t="shared" si="17"/>
        <v>45738060.699999996</v>
      </c>
      <c r="Q91" s="44">
        <f t="shared" si="22"/>
        <v>1.0175000000000001</v>
      </c>
      <c r="R91" s="42">
        <f t="shared" si="18"/>
        <v>11314</v>
      </c>
      <c r="S91" s="45">
        <f t="shared" si="19"/>
        <v>11792</v>
      </c>
      <c r="T91" s="44">
        <f t="shared" si="23"/>
        <v>1.0422</v>
      </c>
      <c r="U91" s="37"/>
      <c r="W91" s="38"/>
      <c r="X91" s="38"/>
      <c r="Z91" s="5"/>
      <c r="AB91" s="39"/>
      <c r="AC91" s="39"/>
      <c r="AD91" s="39"/>
      <c r="AE91" s="39"/>
    </row>
    <row r="92" spans="1:31" x14ac:dyDescent="0.25">
      <c r="A92" s="40">
        <v>87</v>
      </c>
      <c r="B92" s="41" t="s">
        <v>89</v>
      </c>
      <c r="C92" s="30">
        <v>32888179.389999997</v>
      </c>
      <c r="D92" s="31">
        <v>0</v>
      </c>
      <c r="E92" s="31">
        <v>-581977.71</v>
      </c>
      <c r="F92" s="31">
        <f t="shared" si="20"/>
        <v>32306201.679999996</v>
      </c>
      <c r="G92" s="31">
        <v>2485.31</v>
      </c>
      <c r="H92" s="32">
        <f t="shared" si="14"/>
        <v>12999</v>
      </c>
      <c r="I92" s="30">
        <v>33304493.650000002</v>
      </c>
      <c r="J92" s="31">
        <v>0</v>
      </c>
      <c r="K92" s="31">
        <v>-619770.17000000004</v>
      </c>
      <c r="L92" s="31">
        <f t="shared" si="21"/>
        <v>32684723.48</v>
      </c>
      <c r="M92" s="31">
        <v>2458.5700000000002</v>
      </c>
      <c r="N92" s="32">
        <f t="shared" si="15"/>
        <v>13294</v>
      </c>
      <c r="O92" s="42">
        <f t="shared" si="16"/>
        <v>32306201.679999996</v>
      </c>
      <c r="P92" s="43">
        <f t="shared" si="17"/>
        <v>32684723.48</v>
      </c>
      <c r="Q92" s="44">
        <f t="shared" si="22"/>
        <v>1.0117</v>
      </c>
      <c r="R92" s="42">
        <f t="shared" si="18"/>
        <v>12999</v>
      </c>
      <c r="S92" s="45">
        <f t="shared" si="19"/>
        <v>13294</v>
      </c>
      <c r="T92" s="44">
        <f t="shared" si="23"/>
        <v>1.0226999999999999</v>
      </c>
      <c r="U92" s="37"/>
      <c r="W92" s="38"/>
      <c r="X92" s="38"/>
      <c r="Z92" s="5"/>
      <c r="AB92" s="39"/>
      <c r="AC92" s="39"/>
      <c r="AD92" s="39"/>
      <c r="AE92" s="39"/>
    </row>
    <row r="93" spans="1:31" x14ac:dyDescent="0.25">
      <c r="A93" s="40">
        <v>88</v>
      </c>
      <c r="B93" s="41" t="s">
        <v>90</v>
      </c>
      <c r="C93" s="30">
        <v>250746005.03</v>
      </c>
      <c r="D93" s="31">
        <v>0</v>
      </c>
      <c r="E93" s="31">
        <v>-316080.67000000016</v>
      </c>
      <c r="F93" s="31">
        <f t="shared" si="20"/>
        <v>250429924.36000001</v>
      </c>
      <c r="G93" s="31">
        <v>22475.25</v>
      </c>
      <c r="H93" s="32">
        <f t="shared" si="14"/>
        <v>11142</v>
      </c>
      <c r="I93" s="30">
        <v>272399120.39999998</v>
      </c>
      <c r="J93" s="31">
        <v>0</v>
      </c>
      <c r="K93" s="31">
        <v>-1495527.4500000002</v>
      </c>
      <c r="L93" s="31">
        <f t="shared" si="21"/>
        <v>270903592.94999999</v>
      </c>
      <c r="M93" s="31">
        <v>23234.280000000002</v>
      </c>
      <c r="N93" s="32">
        <f t="shared" si="15"/>
        <v>11660</v>
      </c>
      <c r="O93" s="42">
        <f t="shared" si="16"/>
        <v>250429924.36000001</v>
      </c>
      <c r="P93" s="43">
        <f t="shared" si="17"/>
        <v>270903592.94999999</v>
      </c>
      <c r="Q93" s="44">
        <f t="shared" si="22"/>
        <v>1.0818000000000001</v>
      </c>
      <c r="R93" s="42">
        <f t="shared" si="18"/>
        <v>11142</v>
      </c>
      <c r="S93" s="45">
        <f t="shared" si="19"/>
        <v>11660</v>
      </c>
      <c r="T93" s="44">
        <f t="shared" si="23"/>
        <v>1.0465</v>
      </c>
      <c r="U93" s="37"/>
      <c r="W93" s="38"/>
      <c r="X93" s="38"/>
      <c r="Z93" s="5"/>
      <c r="AB93" s="39"/>
      <c r="AC93" s="39"/>
      <c r="AD93" s="39"/>
      <c r="AE93" s="39"/>
    </row>
    <row r="94" spans="1:31" x14ac:dyDescent="0.25">
      <c r="A94" s="40">
        <v>89</v>
      </c>
      <c r="B94" s="41" t="s">
        <v>91</v>
      </c>
      <c r="C94" s="30">
        <v>322151147.29000002</v>
      </c>
      <c r="D94" s="31">
        <v>0</v>
      </c>
      <c r="E94" s="31">
        <v>-1610360.6099999999</v>
      </c>
      <c r="F94" s="31">
        <f t="shared" si="20"/>
        <v>320540786.68000001</v>
      </c>
      <c r="G94" s="31">
        <v>28687.18</v>
      </c>
      <c r="H94" s="32">
        <f t="shared" si="14"/>
        <v>11174</v>
      </c>
      <c r="I94" s="30">
        <v>338983443.64999998</v>
      </c>
      <c r="J94" s="31">
        <v>0</v>
      </c>
      <c r="K94" s="31">
        <v>-1947259.77</v>
      </c>
      <c r="L94" s="31">
        <f t="shared" si="21"/>
        <v>337036183.88</v>
      </c>
      <c r="M94" s="31">
        <v>28755.85</v>
      </c>
      <c r="N94" s="32">
        <f t="shared" si="15"/>
        <v>11721</v>
      </c>
      <c r="O94" s="42">
        <f t="shared" si="16"/>
        <v>320540786.68000001</v>
      </c>
      <c r="P94" s="43">
        <f t="shared" si="17"/>
        <v>337036183.88</v>
      </c>
      <c r="Q94" s="44">
        <f t="shared" si="22"/>
        <v>1.0515000000000001</v>
      </c>
      <c r="R94" s="42">
        <f t="shared" si="18"/>
        <v>11174</v>
      </c>
      <c r="S94" s="45">
        <f t="shared" si="19"/>
        <v>11721</v>
      </c>
      <c r="T94" s="44">
        <f t="shared" si="23"/>
        <v>1.0489999999999999</v>
      </c>
      <c r="U94" s="37"/>
      <c r="W94" s="38"/>
      <c r="X94" s="38"/>
      <c r="Z94" s="5"/>
      <c r="AB94" s="39"/>
      <c r="AC94" s="39"/>
      <c r="AD94" s="39"/>
      <c r="AE94" s="39"/>
    </row>
    <row r="95" spans="1:31" x14ac:dyDescent="0.25">
      <c r="A95" s="40">
        <v>90</v>
      </c>
      <c r="B95" s="41" t="s">
        <v>92</v>
      </c>
      <c r="C95" s="30">
        <v>14536823.83</v>
      </c>
      <c r="D95" s="31">
        <v>0</v>
      </c>
      <c r="E95" s="31">
        <v>0</v>
      </c>
      <c r="F95" s="31">
        <f t="shared" si="20"/>
        <v>14536823.83</v>
      </c>
      <c r="G95" s="31">
        <v>622.24</v>
      </c>
      <c r="H95" s="32">
        <f t="shared" si="14"/>
        <v>23362</v>
      </c>
      <c r="I95" s="30">
        <v>15100156.320000002</v>
      </c>
      <c r="J95" s="31">
        <v>0</v>
      </c>
      <c r="K95" s="31">
        <v>-199841.86</v>
      </c>
      <c r="L95" s="31">
        <f t="shared" si="21"/>
        <v>14900314.460000003</v>
      </c>
      <c r="M95" s="31">
        <v>621</v>
      </c>
      <c r="N95" s="32">
        <f t="shared" si="15"/>
        <v>23994</v>
      </c>
      <c r="O95" s="42">
        <f t="shared" si="16"/>
        <v>14536823.83</v>
      </c>
      <c r="P95" s="43">
        <f t="shared" si="17"/>
        <v>14900314.460000003</v>
      </c>
      <c r="Q95" s="44">
        <f t="shared" si="22"/>
        <v>1.0249999999999999</v>
      </c>
      <c r="R95" s="42">
        <f t="shared" si="18"/>
        <v>23362</v>
      </c>
      <c r="S95" s="45">
        <f t="shared" si="19"/>
        <v>23994</v>
      </c>
      <c r="T95" s="44">
        <f t="shared" si="23"/>
        <v>1.0270999999999999</v>
      </c>
      <c r="U95" s="37"/>
      <c r="W95" s="38"/>
      <c r="X95" s="38"/>
      <c r="Z95" s="5"/>
      <c r="AB95" s="39"/>
      <c r="AC95" s="39"/>
      <c r="AD95" s="39"/>
      <c r="AE95" s="39"/>
    </row>
    <row r="96" spans="1:31" x14ac:dyDescent="0.25">
      <c r="A96" s="40">
        <v>91</v>
      </c>
      <c r="B96" s="41" t="s">
        <v>93</v>
      </c>
      <c r="C96" s="30">
        <v>17651239.219999999</v>
      </c>
      <c r="D96" s="31">
        <v>0</v>
      </c>
      <c r="E96" s="31">
        <v>-266322.53999999998</v>
      </c>
      <c r="F96" s="31">
        <f t="shared" si="20"/>
        <v>17384916.68</v>
      </c>
      <c r="G96" s="31">
        <v>1001.5400000000001</v>
      </c>
      <c r="H96" s="32">
        <f t="shared" si="14"/>
        <v>17358</v>
      </c>
      <c r="I96" s="30">
        <v>17888069.109999999</v>
      </c>
      <c r="J96" s="31">
        <v>0</v>
      </c>
      <c r="K96" s="31">
        <v>-228757.47</v>
      </c>
      <c r="L96" s="31">
        <f t="shared" si="21"/>
        <v>17659311.640000001</v>
      </c>
      <c r="M96" s="31">
        <v>960.68</v>
      </c>
      <c r="N96" s="32">
        <f t="shared" si="15"/>
        <v>18382</v>
      </c>
      <c r="O96" s="42">
        <f t="shared" si="16"/>
        <v>17384916.68</v>
      </c>
      <c r="P96" s="43">
        <f t="shared" si="17"/>
        <v>17659311.640000001</v>
      </c>
      <c r="Q96" s="44">
        <f t="shared" si="22"/>
        <v>1.0158</v>
      </c>
      <c r="R96" s="42">
        <f t="shared" si="18"/>
        <v>17358</v>
      </c>
      <c r="S96" s="45">
        <f t="shared" si="19"/>
        <v>18382</v>
      </c>
      <c r="T96" s="44">
        <f t="shared" si="23"/>
        <v>1.0589999999999999</v>
      </c>
      <c r="U96" s="37"/>
      <c r="W96" s="38"/>
      <c r="X96" s="38"/>
      <c r="Z96" s="5"/>
      <c r="AB96" s="39"/>
      <c r="AC96" s="39"/>
      <c r="AD96" s="39"/>
      <c r="AE96" s="39"/>
    </row>
    <row r="97" spans="1:31" x14ac:dyDescent="0.25">
      <c r="A97" s="40">
        <v>92</v>
      </c>
      <c r="B97" s="41" t="s">
        <v>94</v>
      </c>
      <c r="C97" s="30">
        <v>51656958.75999999</v>
      </c>
      <c r="D97" s="31">
        <v>0</v>
      </c>
      <c r="E97" s="31">
        <v>-507859.15</v>
      </c>
      <c r="F97" s="31">
        <f t="shared" si="20"/>
        <v>51149099.609999992</v>
      </c>
      <c r="G97" s="31">
        <v>5287.8099999999995</v>
      </c>
      <c r="H97" s="32">
        <f t="shared" si="14"/>
        <v>9673</v>
      </c>
      <c r="I97" s="30">
        <v>57422397.760000005</v>
      </c>
      <c r="J97" s="31">
        <v>0</v>
      </c>
      <c r="K97" s="31">
        <v>0</v>
      </c>
      <c r="L97" s="31">
        <f t="shared" si="21"/>
        <v>57422397.760000005</v>
      </c>
      <c r="M97" s="31">
        <v>5215.4399999999996</v>
      </c>
      <c r="N97" s="32">
        <f t="shared" si="15"/>
        <v>11010</v>
      </c>
      <c r="O97" s="42">
        <f t="shared" si="16"/>
        <v>51149099.609999992</v>
      </c>
      <c r="P97" s="43">
        <f t="shared" si="17"/>
        <v>57422397.760000005</v>
      </c>
      <c r="Q97" s="44">
        <f t="shared" si="22"/>
        <v>1.1226</v>
      </c>
      <c r="R97" s="42">
        <f t="shared" si="18"/>
        <v>9673</v>
      </c>
      <c r="S97" s="45">
        <f t="shared" si="19"/>
        <v>11010</v>
      </c>
      <c r="T97" s="44">
        <f t="shared" si="23"/>
        <v>1.1382000000000001</v>
      </c>
      <c r="U97" s="37"/>
      <c r="W97" s="38"/>
      <c r="X97" s="38"/>
      <c r="Z97" s="5"/>
      <c r="AB97" s="39"/>
      <c r="AC97" s="39"/>
      <c r="AD97" s="39"/>
      <c r="AE97" s="39"/>
    </row>
    <row r="98" spans="1:31" x14ac:dyDescent="0.25">
      <c r="A98" s="40">
        <v>93</v>
      </c>
      <c r="B98" s="41" t="s">
        <v>95</v>
      </c>
      <c r="C98" s="30">
        <v>55967817.230000004</v>
      </c>
      <c r="D98" s="31">
        <v>0</v>
      </c>
      <c r="E98" s="31">
        <v>-597977.23</v>
      </c>
      <c r="F98" s="31">
        <f t="shared" si="20"/>
        <v>55369840.000000007</v>
      </c>
      <c r="G98" s="31">
        <v>4979.63</v>
      </c>
      <c r="H98" s="32">
        <f t="shared" si="14"/>
        <v>11119</v>
      </c>
      <c r="I98" s="30">
        <v>60403730.370000005</v>
      </c>
      <c r="J98" s="31">
        <v>0</v>
      </c>
      <c r="K98" s="31">
        <v>-608977.63</v>
      </c>
      <c r="L98" s="31">
        <f t="shared" si="21"/>
        <v>59794752.740000002</v>
      </c>
      <c r="M98" s="31">
        <v>4973.43</v>
      </c>
      <c r="N98" s="32">
        <f t="shared" si="15"/>
        <v>12023</v>
      </c>
      <c r="O98" s="42">
        <f t="shared" si="16"/>
        <v>55369840.000000007</v>
      </c>
      <c r="P98" s="43">
        <f t="shared" si="17"/>
        <v>59794752.740000002</v>
      </c>
      <c r="Q98" s="44">
        <f t="shared" si="22"/>
        <v>1.0799000000000001</v>
      </c>
      <c r="R98" s="42">
        <f t="shared" si="18"/>
        <v>11119</v>
      </c>
      <c r="S98" s="45">
        <f t="shared" si="19"/>
        <v>12023</v>
      </c>
      <c r="T98" s="44">
        <f t="shared" si="23"/>
        <v>1.0812999999999999</v>
      </c>
      <c r="U98" s="37"/>
      <c r="W98" s="38"/>
      <c r="X98" s="38"/>
      <c r="Z98" s="5"/>
      <c r="AB98" s="39"/>
      <c r="AC98" s="39"/>
      <c r="AD98" s="39"/>
      <c r="AE98" s="39"/>
    </row>
    <row r="99" spans="1:31" x14ac:dyDescent="0.25">
      <c r="A99" s="40">
        <v>94</v>
      </c>
      <c r="B99" s="41" t="s">
        <v>96</v>
      </c>
      <c r="C99" s="30">
        <v>73023385.74000001</v>
      </c>
      <c r="D99" s="31">
        <v>0</v>
      </c>
      <c r="E99" s="31">
        <v>-795861.1399999999</v>
      </c>
      <c r="F99" s="31">
        <f t="shared" si="20"/>
        <v>72227524.600000009</v>
      </c>
      <c r="G99" s="31">
        <v>6499.98</v>
      </c>
      <c r="H99" s="32">
        <f t="shared" si="14"/>
        <v>11112</v>
      </c>
      <c r="I99" s="30">
        <v>79355513.219999999</v>
      </c>
      <c r="J99" s="31">
        <v>-8553.32</v>
      </c>
      <c r="K99" s="31">
        <v>-1146001.95</v>
      </c>
      <c r="L99" s="31">
        <f t="shared" si="21"/>
        <v>78200957.950000003</v>
      </c>
      <c r="M99" s="31">
        <v>6444.48</v>
      </c>
      <c r="N99" s="32">
        <f t="shared" si="15"/>
        <v>12135</v>
      </c>
      <c r="O99" s="42">
        <f t="shared" si="16"/>
        <v>72227524.600000009</v>
      </c>
      <c r="P99" s="43">
        <f t="shared" si="17"/>
        <v>78200957.950000003</v>
      </c>
      <c r="Q99" s="44">
        <f t="shared" si="22"/>
        <v>1.0827</v>
      </c>
      <c r="R99" s="42">
        <f t="shared" si="18"/>
        <v>11112</v>
      </c>
      <c r="S99" s="45">
        <f t="shared" si="19"/>
        <v>12135</v>
      </c>
      <c r="T99" s="44">
        <f t="shared" si="23"/>
        <v>1.0921000000000001</v>
      </c>
      <c r="U99" s="37"/>
      <c r="W99" s="38"/>
      <c r="X99" s="38"/>
      <c r="Z99" s="5"/>
      <c r="AB99" s="39"/>
      <c r="AC99" s="39"/>
      <c r="AD99" s="39"/>
      <c r="AE99" s="39"/>
    </row>
    <row r="100" spans="1:31" x14ac:dyDescent="0.25">
      <c r="A100" s="40">
        <v>95</v>
      </c>
      <c r="B100" s="41" t="s">
        <v>97</v>
      </c>
      <c r="C100" s="30">
        <v>21161210.319999997</v>
      </c>
      <c r="D100" s="31">
        <v>0</v>
      </c>
      <c r="E100" s="31">
        <v>-256302.59</v>
      </c>
      <c r="F100" s="31">
        <f t="shared" si="20"/>
        <v>20904907.729999997</v>
      </c>
      <c r="G100" s="31">
        <v>1460.93</v>
      </c>
      <c r="H100" s="32">
        <f t="shared" si="14"/>
        <v>14309</v>
      </c>
      <c r="I100" s="30">
        <v>25123927.850000001</v>
      </c>
      <c r="J100" s="31">
        <v>0</v>
      </c>
      <c r="K100" s="31">
        <v>-704491.49</v>
      </c>
      <c r="L100" s="31">
        <f t="shared" si="21"/>
        <v>24419436.360000003</v>
      </c>
      <c r="M100" s="31">
        <v>1435.83</v>
      </c>
      <c r="N100" s="32">
        <f t="shared" si="15"/>
        <v>17007</v>
      </c>
      <c r="O100" s="42">
        <f t="shared" si="16"/>
        <v>20904907.729999997</v>
      </c>
      <c r="P100" s="43">
        <f t="shared" si="17"/>
        <v>24419436.360000003</v>
      </c>
      <c r="Q100" s="44">
        <f t="shared" si="22"/>
        <v>1.1680999999999999</v>
      </c>
      <c r="R100" s="42">
        <f t="shared" si="18"/>
        <v>14309</v>
      </c>
      <c r="S100" s="45">
        <f t="shared" si="19"/>
        <v>17007</v>
      </c>
      <c r="T100" s="44">
        <f t="shared" si="23"/>
        <v>1.1886000000000001</v>
      </c>
      <c r="U100" s="37"/>
      <c r="W100" s="38"/>
      <c r="X100" s="38"/>
      <c r="Z100" s="5"/>
      <c r="AB100" s="39"/>
      <c r="AC100" s="39"/>
      <c r="AD100" s="39"/>
      <c r="AE100" s="39"/>
    </row>
    <row r="101" spans="1:31" x14ac:dyDescent="0.25">
      <c r="A101" s="40">
        <v>96</v>
      </c>
      <c r="B101" s="41" t="s">
        <v>98</v>
      </c>
      <c r="C101" s="30">
        <v>54211695.13000001</v>
      </c>
      <c r="D101" s="31">
        <v>-580910.57000000007</v>
      </c>
      <c r="E101" s="31">
        <v>-469507.10000000009</v>
      </c>
      <c r="F101" s="31">
        <f t="shared" si="20"/>
        <v>53161277.460000008</v>
      </c>
      <c r="G101" s="31">
        <v>5215.24</v>
      </c>
      <c r="H101" s="32">
        <f t="shared" si="14"/>
        <v>10193</v>
      </c>
      <c r="I101" s="30">
        <v>56727403.57</v>
      </c>
      <c r="J101" s="31">
        <v>0</v>
      </c>
      <c r="K101" s="31">
        <v>-652453.45000000019</v>
      </c>
      <c r="L101" s="31">
        <f t="shared" si="21"/>
        <v>56074950.119999997</v>
      </c>
      <c r="M101" s="31">
        <v>5360.84</v>
      </c>
      <c r="N101" s="32">
        <f t="shared" si="15"/>
        <v>10460</v>
      </c>
      <c r="O101" s="42">
        <f t="shared" si="16"/>
        <v>53161277.460000008</v>
      </c>
      <c r="P101" s="43">
        <f t="shared" si="17"/>
        <v>56074950.119999997</v>
      </c>
      <c r="Q101" s="44">
        <f t="shared" si="22"/>
        <v>1.0548</v>
      </c>
      <c r="R101" s="42">
        <f t="shared" si="18"/>
        <v>10193</v>
      </c>
      <c r="S101" s="45">
        <f t="shared" si="19"/>
        <v>10460</v>
      </c>
      <c r="T101" s="44">
        <f t="shared" si="23"/>
        <v>1.0262</v>
      </c>
      <c r="U101" s="37"/>
      <c r="W101" s="38"/>
      <c r="X101" s="38"/>
      <c r="Z101" s="5"/>
      <c r="AB101" s="39"/>
      <c r="AC101" s="39"/>
      <c r="AD101" s="39"/>
      <c r="AE101" s="39"/>
    </row>
    <row r="102" spans="1:31" x14ac:dyDescent="0.25">
      <c r="A102" s="40">
        <v>97</v>
      </c>
      <c r="B102" s="41" t="s">
        <v>99</v>
      </c>
      <c r="C102" s="30">
        <v>40179673.019999996</v>
      </c>
      <c r="D102" s="31">
        <v>0</v>
      </c>
      <c r="E102" s="31">
        <v>-708005.85</v>
      </c>
      <c r="F102" s="31">
        <f t="shared" si="20"/>
        <v>39471667.169999994</v>
      </c>
      <c r="G102" s="31">
        <v>3718.76</v>
      </c>
      <c r="H102" s="32">
        <f t="shared" si="14"/>
        <v>10614</v>
      </c>
      <c r="I102" s="30">
        <v>42471606.160000004</v>
      </c>
      <c r="J102" s="31">
        <v>0</v>
      </c>
      <c r="K102" s="31">
        <v>-766306.14</v>
      </c>
      <c r="L102" s="31">
        <f t="shared" si="21"/>
        <v>41705300.020000003</v>
      </c>
      <c r="M102" s="31">
        <v>3628.5699999999997</v>
      </c>
      <c r="N102" s="32">
        <f t="shared" si="15"/>
        <v>11494</v>
      </c>
      <c r="O102" s="42">
        <f t="shared" si="16"/>
        <v>39471667.169999994</v>
      </c>
      <c r="P102" s="43">
        <f t="shared" si="17"/>
        <v>41705300.020000003</v>
      </c>
      <c r="Q102" s="44">
        <f t="shared" si="22"/>
        <v>1.0566</v>
      </c>
      <c r="R102" s="42">
        <f t="shared" si="18"/>
        <v>10614</v>
      </c>
      <c r="S102" s="45">
        <f t="shared" si="19"/>
        <v>11494</v>
      </c>
      <c r="T102" s="44">
        <f t="shared" si="23"/>
        <v>1.0829</v>
      </c>
      <c r="U102" s="37"/>
      <c r="W102" s="38"/>
      <c r="X102" s="38"/>
      <c r="Z102" s="5"/>
      <c r="AB102" s="39"/>
      <c r="AC102" s="39"/>
      <c r="AD102" s="39"/>
      <c r="AE102" s="39"/>
    </row>
    <row r="103" spans="1:31" ht="16" thickBot="1" x14ac:dyDescent="0.3">
      <c r="A103" s="46">
        <v>98</v>
      </c>
      <c r="B103" s="47" t="s">
        <v>100</v>
      </c>
      <c r="C103" s="48">
        <v>132593017.31</v>
      </c>
      <c r="D103" s="49">
        <v>0</v>
      </c>
      <c r="E103" s="49">
        <v>-206157.16</v>
      </c>
      <c r="F103" s="49">
        <f t="shared" si="20"/>
        <v>132386860.15000001</v>
      </c>
      <c r="G103" s="49">
        <v>12297.84</v>
      </c>
      <c r="H103" s="50">
        <f t="shared" si="14"/>
        <v>10765</v>
      </c>
      <c r="I103" s="48">
        <v>134924840.74000001</v>
      </c>
      <c r="J103" s="49">
        <v>0</v>
      </c>
      <c r="K103" s="49">
        <v>-155765.60999999999</v>
      </c>
      <c r="L103" s="49">
        <f t="shared" si="21"/>
        <v>134769075.13</v>
      </c>
      <c r="M103" s="49">
        <v>12601.09</v>
      </c>
      <c r="N103" s="50">
        <f t="shared" si="15"/>
        <v>10695</v>
      </c>
      <c r="O103" s="51">
        <f t="shared" si="16"/>
        <v>132386860.15000001</v>
      </c>
      <c r="P103" s="52">
        <f t="shared" si="17"/>
        <v>134769075.13</v>
      </c>
      <c r="Q103" s="53">
        <f t="shared" si="22"/>
        <v>1.018</v>
      </c>
      <c r="R103" s="54">
        <f t="shared" si="18"/>
        <v>10765</v>
      </c>
      <c r="S103" s="55">
        <f t="shared" si="19"/>
        <v>10695</v>
      </c>
      <c r="T103" s="56">
        <f t="shared" si="23"/>
        <v>0.99350000000000005</v>
      </c>
      <c r="U103" s="37"/>
      <c r="W103" s="38"/>
      <c r="X103" s="38"/>
      <c r="Z103" s="5"/>
      <c r="AB103" s="39"/>
      <c r="AC103" s="39"/>
      <c r="AD103" s="39"/>
      <c r="AE103" s="39"/>
    </row>
    <row r="104" spans="1:31" s="11" customFormat="1" ht="16" thickBot="1" x14ac:dyDescent="0.3">
      <c r="A104" s="19" t="s">
        <v>139</v>
      </c>
      <c r="B104" s="20" t="s">
        <v>5</v>
      </c>
      <c r="C104" s="21" t="s">
        <v>139</v>
      </c>
      <c r="D104" s="22" t="s">
        <v>139</v>
      </c>
      <c r="E104" s="22" t="s">
        <v>139</v>
      </c>
      <c r="F104" s="23" t="s">
        <v>139</v>
      </c>
      <c r="G104" s="23" t="s">
        <v>139</v>
      </c>
      <c r="H104" s="23" t="s">
        <v>139</v>
      </c>
      <c r="I104" s="21" t="s">
        <v>139</v>
      </c>
      <c r="J104" s="22" t="s">
        <v>139</v>
      </c>
      <c r="K104" s="22" t="s">
        <v>139</v>
      </c>
      <c r="L104" s="23" t="s">
        <v>139</v>
      </c>
      <c r="M104" s="23" t="s">
        <v>139</v>
      </c>
      <c r="N104" s="23" t="s">
        <v>139</v>
      </c>
      <c r="O104" s="24" t="s">
        <v>139</v>
      </c>
      <c r="P104" s="24" t="s">
        <v>139</v>
      </c>
      <c r="Q104" s="25" t="s">
        <v>139</v>
      </c>
      <c r="R104" s="24" t="s">
        <v>139</v>
      </c>
      <c r="S104" s="24" t="s">
        <v>139</v>
      </c>
      <c r="T104" s="26" t="s">
        <v>139</v>
      </c>
      <c r="U104" s="37"/>
      <c r="V104" s="27"/>
      <c r="W104" s="6"/>
      <c r="X104" s="6"/>
      <c r="Y104" s="27"/>
      <c r="Z104" s="9"/>
      <c r="AA104" s="10"/>
    </row>
    <row r="105" spans="1:31" x14ac:dyDescent="0.25">
      <c r="A105" s="28">
        <v>101</v>
      </c>
      <c r="B105" s="29" t="s">
        <v>101</v>
      </c>
      <c r="C105" s="30">
        <v>284153430.48000002</v>
      </c>
      <c r="D105" s="31">
        <v>-848346.00000000012</v>
      </c>
      <c r="E105" s="31">
        <v>-6883576.1100000003</v>
      </c>
      <c r="F105" s="31">
        <f t="shared" si="20"/>
        <v>276421508.37</v>
      </c>
      <c r="G105" s="31">
        <v>15169.509999999998</v>
      </c>
      <c r="H105" s="32">
        <f t="shared" si="14"/>
        <v>18222</v>
      </c>
      <c r="I105" s="30">
        <v>296003723.11000001</v>
      </c>
      <c r="J105" s="31">
        <v>-1680137.8699999999</v>
      </c>
      <c r="K105" s="31">
        <v>-5225674.41</v>
      </c>
      <c r="L105" s="31">
        <f t="shared" ref="L105:L140" si="24">SUM(I105:K105)</f>
        <v>289097910.82999998</v>
      </c>
      <c r="M105" s="31">
        <v>15109.000000000004</v>
      </c>
      <c r="N105" s="32">
        <f t="shared" ref="N105:N140" si="25">ROUND(L105/M105,0)</f>
        <v>19134</v>
      </c>
      <c r="O105" s="30">
        <f t="shared" ref="O105:O140" si="26">F105</f>
        <v>276421508.37</v>
      </c>
      <c r="P105" s="31">
        <f t="shared" ref="P105:P140" si="27">L105</f>
        <v>289097910.82999998</v>
      </c>
      <c r="Q105" s="33">
        <f t="shared" ref="Q105:Q140" si="28">ROUND(P105/O105,4)</f>
        <v>1.0459000000000001</v>
      </c>
      <c r="R105" s="34">
        <f t="shared" ref="R105:R140" si="29">H105</f>
        <v>18222</v>
      </c>
      <c r="S105" s="35">
        <f t="shared" ref="S105:S140" si="30">N105</f>
        <v>19134</v>
      </c>
      <c r="T105" s="36">
        <f t="shared" ref="T105:T140" si="31">ROUND(S105/R105,4)</f>
        <v>1.05</v>
      </c>
      <c r="U105" s="37"/>
      <c r="W105" s="38"/>
      <c r="X105" s="38"/>
      <c r="Z105" s="5"/>
      <c r="AB105" s="39"/>
      <c r="AC105" s="39"/>
      <c r="AD105" s="39"/>
      <c r="AE105" s="39"/>
    </row>
    <row r="106" spans="1:31" x14ac:dyDescent="0.25">
      <c r="A106" s="40">
        <v>102</v>
      </c>
      <c r="B106" s="41" t="s">
        <v>102</v>
      </c>
      <c r="C106" s="30">
        <v>23981149.670000002</v>
      </c>
      <c r="D106" s="43">
        <v>0</v>
      </c>
      <c r="E106" s="43">
        <v>-425892.82999999996</v>
      </c>
      <c r="F106" s="31">
        <f t="shared" si="20"/>
        <v>23555256.840000004</v>
      </c>
      <c r="G106" s="43">
        <v>2120.9699999999998</v>
      </c>
      <c r="H106" s="32">
        <f t="shared" si="14"/>
        <v>11106</v>
      </c>
      <c r="I106" s="30">
        <v>26907536.140000004</v>
      </c>
      <c r="J106" s="31">
        <v>0</v>
      </c>
      <c r="K106" s="31">
        <v>-467758.06000000006</v>
      </c>
      <c r="L106" s="31">
        <f t="shared" si="24"/>
        <v>26439778.080000006</v>
      </c>
      <c r="M106" s="31">
        <v>2109.61</v>
      </c>
      <c r="N106" s="32">
        <f t="shared" si="25"/>
        <v>12533</v>
      </c>
      <c r="O106" s="42">
        <f t="shared" si="26"/>
        <v>23555256.840000004</v>
      </c>
      <c r="P106" s="43">
        <f t="shared" si="27"/>
        <v>26439778.080000006</v>
      </c>
      <c r="Q106" s="44">
        <f t="shared" si="28"/>
        <v>1.1225000000000001</v>
      </c>
      <c r="R106" s="42">
        <f t="shared" si="29"/>
        <v>11106</v>
      </c>
      <c r="S106" s="45">
        <f t="shared" si="30"/>
        <v>12533</v>
      </c>
      <c r="T106" s="44">
        <f t="shared" si="31"/>
        <v>1.1285000000000001</v>
      </c>
      <c r="U106" s="37"/>
      <c r="W106" s="38"/>
      <c r="X106" s="38"/>
      <c r="Z106" s="5"/>
      <c r="AB106" s="39"/>
      <c r="AC106" s="39"/>
      <c r="AD106" s="39"/>
      <c r="AE106" s="39"/>
    </row>
    <row r="107" spans="1:31" x14ac:dyDescent="0.25">
      <c r="A107" s="40">
        <v>103</v>
      </c>
      <c r="B107" s="41" t="s">
        <v>103</v>
      </c>
      <c r="C107" s="30">
        <v>9301212.6400000006</v>
      </c>
      <c r="D107" s="43">
        <v>0</v>
      </c>
      <c r="E107" s="43">
        <v>-83649.990000000005</v>
      </c>
      <c r="F107" s="31">
        <f t="shared" si="20"/>
        <v>9217562.6500000004</v>
      </c>
      <c r="G107" s="43">
        <v>863.99</v>
      </c>
      <c r="H107" s="32">
        <f t="shared" si="14"/>
        <v>10669</v>
      </c>
      <c r="I107" s="30">
        <v>10260496.08</v>
      </c>
      <c r="J107" s="31">
        <v>0</v>
      </c>
      <c r="K107" s="31">
        <v>-102972.87</v>
      </c>
      <c r="L107" s="31">
        <f t="shared" si="24"/>
        <v>10157523.210000001</v>
      </c>
      <c r="M107" s="31">
        <v>817.09</v>
      </c>
      <c r="N107" s="32">
        <f t="shared" si="25"/>
        <v>12431</v>
      </c>
      <c r="O107" s="42">
        <f t="shared" si="26"/>
        <v>9217562.6500000004</v>
      </c>
      <c r="P107" s="43">
        <f t="shared" si="27"/>
        <v>10157523.210000001</v>
      </c>
      <c r="Q107" s="44">
        <f t="shared" si="28"/>
        <v>1.1020000000000001</v>
      </c>
      <c r="R107" s="42">
        <f t="shared" si="29"/>
        <v>10669</v>
      </c>
      <c r="S107" s="45">
        <f t="shared" si="30"/>
        <v>12431</v>
      </c>
      <c r="T107" s="44">
        <f t="shared" si="31"/>
        <v>1.1652</v>
      </c>
      <c r="U107" s="37"/>
      <c r="W107" s="38"/>
      <c r="X107" s="38"/>
      <c r="Z107" s="5"/>
      <c r="AB107" s="39"/>
      <c r="AC107" s="39"/>
      <c r="AD107" s="39"/>
      <c r="AE107" s="39"/>
    </row>
    <row r="108" spans="1:31" x14ac:dyDescent="0.25">
      <c r="A108" s="40">
        <v>104</v>
      </c>
      <c r="B108" s="41" t="s">
        <v>104</v>
      </c>
      <c r="C108" s="30">
        <v>76622298.219999999</v>
      </c>
      <c r="D108" s="43">
        <v>0</v>
      </c>
      <c r="E108" s="43">
        <v>-2109739.4900000002</v>
      </c>
      <c r="F108" s="31">
        <f t="shared" si="20"/>
        <v>74512558.730000004</v>
      </c>
      <c r="G108" s="43">
        <v>3979.8900000000003</v>
      </c>
      <c r="H108" s="32">
        <f t="shared" si="14"/>
        <v>18722</v>
      </c>
      <c r="I108" s="30">
        <v>78797090.359999999</v>
      </c>
      <c r="J108" s="31">
        <v>0</v>
      </c>
      <c r="K108" s="31">
        <v>-2376263.39</v>
      </c>
      <c r="L108" s="31">
        <f t="shared" si="24"/>
        <v>76420826.969999999</v>
      </c>
      <c r="M108" s="31">
        <v>4033.89</v>
      </c>
      <c r="N108" s="32">
        <f t="shared" si="25"/>
        <v>18945</v>
      </c>
      <c r="O108" s="42">
        <f t="shared" si="26"/>
        <v>74512558.730000004</v>
      </c>
      <c r="P108" s="43">
        <f t="shared" si="27"/>
        <v>76420826.969999999</v>
      </c>
      <c r="Q108" s="44">
        <f t="shared" si="28"/>
        <v>1.0256000000000001</v>
      </c>
      <c r="R108" s="42">
        <f t="shared" si="29"/>
        <v>18722</v>
      </c>
      <c r="S108" s="45">
        <f t="shared" si="30"/>
        <v>18945</v>
      </c>
      <c r="T108" s="44">
        <f t="shared" si="31"/>
        <v>1.0119</v>
      </c>
      <c r="U108" s="37"/>
      <c r="W108" s="38"/>
      <c r="X108" s="38"/>
      <c r="Z108" s="5"/>
      <c r="AB108" s="39"/>
      <c r="AC108" s="39"/>
      <c r="AD108" s="39"/>
      <c r="AE108" s="39"/>
    </row>
    <row r="109" spans="1:31" x14ac:dyDescent="0.25">
      <c r="A109" s="40">
        <v>106</v>
      </c>
      <c r="B109" s="41" t="s">
        <v>105</v>
      </c>
      <c r="C109" s="30">
        <v>36982995.329999998</v>
      </c>
      <c r="D109" s="43">
        <v>0</v>
      </c>
      <c r="E109" s="43">
        <v>-497364.8</v>
      </c>
      <c r="F109" s="31">
        <f t="shared" si="20"/>
        <v>36485630.530000001</v>
      </c>
      <c r="G109" s="43">
        <v>2680.63</v>
      </c>
      <c r="H109" s="32">
        <f t="shared" si="14"/>
        <v>13611</v>
      </c>
      <c r="I109" s="30">
        <v>38694408.659999996</v>
      </c>
      <c r="J109" s="31">
        <v>0</v>
      </c>
      <c r="K109" s="31">
        <v>-505078.44</v>
      </c>
      <c r="L109" s="31">
        <f t="shared" si="24"/>
        <v>38189330.219999999</v>
      </c>
      <c r="M109" s="31">
        <v>2695.66</v>
      </c>
      <c r="N109" s="32">
        <f t="shared" si="25"/>
        <v>14167</v>
      </c>
      <c r="O109" s="42">
        <f t="shared" si="26"/>
        <v>36485630.530000001</v>
      </c>
      <c r="P109" s="43">
        <f t="shared" si="27"/>
        <v>38189330.219999999</v>
      </c>
      <c r="Q109" s="44">
        <f t="shared" si="28"/>
        <v>1.0467</v>
      </c>
      <c r="R109" s="42">
        <f t="shared" si="29"/>
        <v>13611</v>
      </c>
      <c r="S109" s="45">
        <f t="shared" si="30"/>
        <v>14167</v>
      </c>
      <c r="T109" s="44">
        <f t="shared" si="31"/>
        <v>1.0407999999999999</v>
      </c>
      <c r="U109" s="37"/>
      <c r="W109" s="38"/>
      <c r="X109" s="38"/>
      <c r="Z109" s="5"/>
      <c r="AB109" s="39"/>
      <c r="AC109" s="39"/>
      <c r="AD109" s="39"/>
      <c r="AE109" s="39"/>
    </row>
    <row r="110" spans="1:31" x14ac:dyDescent="0.25">
      <c r="A110" s="40">
        <v>107</v>
      </c>
      <c r="B110" s="41" t="s">
        <v>106</v>
      </c>
      <c r="C110" s="30">
        <v>10154345.760000002</v>
      </c>
      <c r="D110" s="43">
        <v>0</v>
      </c>
      <c r="E110" s="43">
        <v>-132452.64000000001</v>
      </c>
      <c r="F110" s="31">
        <f t="shared" si="20"/>
        <v>10021893.120000001</v>
      </c>
      <c r="G110" s="43">
        <v>958.0200000000001</v>
      </c>
      <c r="H110" s="32">
        <f t="shared" si="14"/>
        <v>10461</v>
      </c>
      <c r="I110" s="30">
        <v>10594143.180000002</v>
      </c>
      <c r="J110" s="31">
        <v>0</v>
      </c>
      <c r="K110" s="31">
        <v>-150523.37</v>
      </c>
      <c r="L110" s="31">
        <f t="shared" si="24"/>
        <v>10443619.810000002</v>
      </c>
      <c r="M110" s="31">
        <v>853.63000000000011</v>
      </c>
      <c r="N110" s="32">
        <f t="shared" si="25"/>
        <v>12234</v>
      </c>
      <c r="O110" s="42">
        <f t="shared" si="26"/>
        <v>10021893.120000001</v>
      </c>
      <c r="P110" s="43">
        <f t="shared" si="27"/>
        <v>10443619.810000002</v>
      </c>
      <c r="Q110" s="44">
        <f t="shared" si="28"/>
        <v>1.0421</v>
      </c>
      <c r="R110" s="42">
        <f t="shared" si="29"/>
        <v>10461</v>
      </c>
      <c r="S110" s="45">
        <f t="shared" si="30"/>
        <v>12234</v>
      </c>
      <c r="T110" s="44">
        <f t="shared" si="31"/>
        <v>1.1695</v>
      </c>
      <c r="U110" s="37"/>
      <c r="W110" s="38"/>
      <c r="X110" s="38"/>
      <c r="Z110" s="5"/>
      <c r="AB110" s="39"/>
      <c r="AC110" s="39"/>
      <c r="AD110" s="39"/>
      <c r="AE110" s="39"/>
    </row>
    <row r="111" spans="1:31" x14ac:dyDescent="0.25">
      <c r="A111" s="40">
        <v>108</v>
      </c>
      <c r="B111" s="41" t="s">
        <v>107</v>
      </c>
      <c r="C111" s="30">
        <v>73013354.179999992</v>
      </c>
      <c r="D111" s="43">
        <v>0</v>
      </c>
      <c r="E111" s="43">
        <v>-2198286.79</v>
      </c>
      <c r="F111" s="31">
        <f t="shared" si="20"/>
        <v>70815067.389999986</v>
      </c>
      <c r="G111" s="43">
        <v>5331.74</v>
      </c>
      <c r="H111" s="32">
        <f t="shared" si="14"/>
        <v>13282</v>
      </c>
      <c r="I111" s="30">
        <v>74650005.580000013</v>
      </c>
      <c r="J111" s="31">
        <v>0</v>
      </c>
      <c r="K111" s="31">
        <v>-2650824.6800000002</v>
      </c>
      <c r="L111" s="31">
        <f t="shared" si="24"/>
        <v>71999180.900000006</v>
      </c>
      <c r="M111" s="31">
        <v>5395.44</v>
      </c>
      <c r="N111" s="32">
        <f t="shared" si="25"/>
        <v>13344</v>
      </c>
      <c r="O111" s="42">
        <f t="shared" si="26"/>
        <v>70815067.389999986</v>
      </c>
      <c r="P111" s="43">
        <f t="shared" si="27"/>
        <v>71999180.900000006</v>
      </c>
      <c r="Q111" s="44">
        <f t="shared" si="28"/>
        <v>1.0166999999999999</v>
      </c>
      <c r="R111" s="42">
        <f t="shared" si="29"/>
        <v>13282</v>
      </c>
      <c r="S111" s="45">
        <f t="shared" si="30"/>
        <v>13344</v>
      </c>
      <c r="T111" s="44">
        <f t="shared" si="31"/>
        <v>1.0046999999999999</v>
      </c>
      <c r="U111" s="37"/>
      <c r="W111" s="38"/>
      <c r="X111" s="38"/>
      <c r="Z111" s="5"/>
      <c r="AB111" s="39"/>
      <c r="AC111" s="39"/>
      <c r="AD111" s="39"/>
      <c r="AE111" s="39"/>
    </row>
    <row r="112" spans="1:31" x14ac:dyDescent="0.25">
      <c r="A112" s="40">
        <v>109</v>
      </c>
      <c r="B112" s="41" t="s">
        <v>108</v>
      </c>
      <c r="C112" s="30">
        <v>51236633.780000001</v>
      </c>
      <c r="D112" s="43">
        <v>-1059784.79</v>
      </c>
      <c r="E112" s="43">
        <v>-1122791.78</v>
      </c>
      <c r="F112" s="31">
        <f t="shared" si="20"/>
        <v>49054057.210000001</v>
      </c>
      <c r="G112" s="43">
        <v>2428.96</v>
      </c>
      <c r="H112" s="32">
        <f t="shared" si="14"/>
        <v>20195</v>
      </c>
      <c r="I112" s="30">
        <v>58846031.579999991</v>
      </c>
      <c r="J112" s="31">
        <v>-1297697.08</v>
      </c>
      <c r="K112" s="31">
        <v>-1162523.79</v>
      </c>
      <c r="L112" s="31">
        <f t="shared" si="24"/>
        <v>56385810.709999993</v>
      </c>
      <c r="M112" s="31">
        <v>2439.12</v>
      </c>
      <c r="N112" s="32">
        <f t="shared" si="25"/>
        <v>23117</v>
      </c>
      <c r="O112" s="42">
        <f t="shared" si="26"/>
        <v>49054057.210000001</v>
      </c>
      <c r="P112" s="43">
        <f t="shared" si="27"/>
        <v>56385810.709999993</v>
      </c>
      <c r="Q112" s="44">
        <f t="shared" si="28"/>
        <v>1.1495</v>
      </c>
      <c r="R112" s="42">
        <f t="shared" si="29"/>
        <v>20195</v>
      </c>
      <c r="S112" s="45">
        <f t="shared" si="30"/>
        <v>23117</v>
      </c>
      <c r="T112" s="44">
        <f t="shared" si="31"/>
        <v>1.1447000000000001</v>
      </c>
      <c r="U112" s="37"/>
      <c r="W112" s="38"/>
      <c r="X112" s="38"/>
      <c r="Z112" s="5"/>
      <c r="AB112" s="39"/>
      <c r="AC112" s="39"/>
      <c r="AD112" s="39"/>
      <c r="AE112" s="39"/>
    </row>
    <row r="113" spans="1:31" x14ac:dyDescent="0.25">
      <c r="A113" s="40">
        <v>110</v>
      </c>
      <c r="B113" s="41" t="s">
        <v>109</v>
      </c>
      <c r="C113" s="30">
        <v>46362143.780000001</v>
      </c>
      <c r="D113" s="43">
        <v>0</v>
      </c>
      <c r="E113" s="43">
        <v>-2540217.8099999996</v>
      </c>
      <c r="F113" s="31">
        <f t="shared" si="20"/>
        <v>43821925.969999999</v>
      </c>
      <c r="G113" s="43">
        <v>3386.9200000000005</v>
      </c>
      <c r="H113" s="32">
        <f t="shared" si="14"/>
        <v>12939</v>
      </c>
      <c r="I113" s="30">
        <v>48139425.43</v>
      </c>
      <c r="J113" s="31">
        <v>0</v>
      </c>
      <c r="K113" s="31">
        <v>-1355799.41</v>
      </c>
      <c r="L113" s="31">
        <f t="shared" si="24"/>
        <v>46783626.020000003</v>
      </c>
      <c r="M113" s="31">
        <v>3421.01</v>
      </c>
      <c r="N113" s="32">
        <f t="shared" si="25"/>
        <v>13675</v>
      </c>
      <c r="O113" s="42">
        <f t="shared" si="26"/>
        <v>43821925.969999999</v>
      </c>
      <c r="P113" s="43">
        <f t="shared" si="27"/>
        <v>46783626.020000003</v>
      </c>
      <c r="Q113" s="44">
        <f t="shared" si="28"/>
        <v>1.0676000000000001</v>
      </c>
      <c r="R113" s="42">
        <f t="shared" si="29"/>
        <v>12939</v>
      </c>
      <c r="S113" s="45">
        <f t="shared" si="30"/>
        <v>13675</v>
      </c>
      <c r="T113" s="44">
        <f t="shared" si="31"/>
        <v>1.0569</v>
      </c>
      <c r="U113" s="37"/>
      <c r="W113" s="38"/>
      <c r="X113" s="38"/>
      <c r="Z113" s="5"/>
      <c r="AB113" s="39"/>
      <c r="AC113" s="39"/>
      <c r="AD113" s="39"/>
      <c r="AE113" s="39"/>
    </row>
    <row r="114" spans="1:31" x14ac:dyDescent="0.25">
      <c r="A114" s="40">
        <v>111</v>
      </c>
      <c r="B114" s="41" t="s">
        <v>110</v>
      </c>
      <c r="C114" s="30">
        <v>14767283.440000001</v>
      </c>
      <c r="D114" s="43">
        <v>0</v>
      </c>
      <c r="E114" s="43">
        <v>-261591.87999999998</v>
      </c>
      <c r="F114" s="31">
        <f t="shared" si="20"/>
        <v>14505691.560000001</v>
      </c>
      <c r="G114" s="43">
        <v>1256.98</v>
      </c>
      <c r="H114" s="32">
        <f t="shared" si="14"/>
        <v>11540</v>
      </c>
      <c r="I114" s="30">
        <v>15544717.77</v>
      </c>
      <c r="J114" s="31">
        <v>0</v>
      </c>
      <c r="K114" s="31">
        <v>-257831.22999999998</v>
      </c>
      <c r="L114" s="31">
        <f t="shared" si="24"/>
        <v>15286886.539999999</v>
      </c>
      <c r="M114" s="31">
        <v>1281.08</v>
      </c>
      <c r="N114" s="32">
        <f t="shared" si="25"/>
        <v>11933</v>
      </c>
      <c r="O114" s="42">
        <f t="shared" si="26"/>
        <v>14505691.560000001</v>
      </c>
      <c r="P114" s="43">
        <f t="shared" si="27"/>
        <v>15286886.539999999</v>
      </c>
      <c r="Q114" s="44">
        <f t="shared" si="28"/>
        <v>1.0539000000000001</v>
      </c>
      <c r="R114" s="42">
        <f t="shared" si="29"/>
        <v>11540</v>
      </c>
      <c r="S114" s="45">
        <f t="shared" si="30"/>
        <v>11933</v>
      </c>
      <c r="T114" s="44">
        <f t="shared" si="31"/>
        <v>1.0341</v>
      </c>
      <c r="U114" s="37"/>
      <c r="W114" s="38"/>
      <c r="X114" s="38"/>
      <c r="Z114" s="5"/>
      <c r="AB114" s="39"/>
      <c r="AC114" s="39"/>
      <c r="AD114" s="39"/>
      <c r="AE114" s="39"/>
    </row>
    <row r="115" spans="1:31" x14ac:dyDescent="0.25">
      <c r="A115" s="40">
        <v>112</v>
      </c>
      <c r="B115" s="41" t="s">
        <v>111</v>
      </c>
      <c r="C115" s="30">
        <v>218516951.59000003</v>
      </c>
      <c r="D115" s="43">
        <v>-18177.539999999997</v>
      </c>
      <c r="E115" s="43">
        <v>-3946740.65</v>
      </c>
      <c r="F115" s="31">
        <f t="shared" si="20"/>
        <v>214552033.40000004</v>
      </c>
      <c r="G115" s="43">
        <v>18719.329999999998</v>
      </c>
      <c r="H115" s="32">
        <f t="shared" si="14"/>
        <v>11462</v>
      </c>
      <c r="I115" s="30">
        <v>230473236.73999995</v>
      </c>
      <c r="J115" s="31">
        <v>-15998.12</v>
      </c>
      <c r="K115" s="31">
        <v>-4762905.0999999996</v>
      </c>
      <c r="L115" s="31">
        <f t="shared" si="24"/>
        <v>225694333.51999995</v>
      </c>
      <c r="M115" s="31">
        <v>18793.060000000001</v>
      </c>
      <c r="N115" s="32">
        <f t="shared" si="25"/>
        <v>12009</v>
      </c>
      <c r="O115" s="42">
        <f t="shared" si="26"/>
        <v>214552033.40000004</v>
      </c>
      <c r="P115" s="43">
        <f t="shared" si="27"/>
        <v>225694333.51999995</v>
      </c>
      <c r="Q115" s="44">
        <f t="shared" si="28"/>
        <v>1.0519000000000001</v>
      </c>
      <c r="R115" s="42">
        <f t="shared" si="29"/>
        <v>11462</v>
      </c>
      <c r="S115" s="45">
        <f t="shared" si="30"/>
        <v>12009</v>
      </c>
      <c r="T115" s="44">
        <f t="shared" si="31"/>
        <v>1.0477000000000001</v>
      </c>
      <c r="U115" s="37"/>
      <c r="W115" s="38"/>
      <c r="X115" s="38"/>
      <c r="Z115" s="5"/>
      <c r="AB115" s="39"/>
      <c r="AC115" s="39"/>
      <c r="AD115" s="39"/>
      <c r="AE115" s="39"/>
    </row>
    <row r="116" spans="1:31" x14ac:dyDescent="0.25">
      <c r="A116" s="40">
        <v>113</v>
      </c>
      <c r="B116" s="41" t="s">
        <v>112</v>
      </c>
      <c r="C116" s="30">
        <v>79856758.839999989</v>
      </c>
      <c r="D116" s="43">
        <v>0</v>
      </c>
      <c r="E116" s="43">
        <v>-1935324.27</v>
      </c>
      <c r="F116" s="31">
        <f t="shared" si="20"/>
        <v>77921434.569999993</v>
      </c>
      <c r="G116" s="43">
        <v>6035.4400000000005</v>
      </c>
      <c r="H116" s="32">
        <f t="shared" si="14"/>
        <v>12911</v>
      </c>
      <c r="I116" s="30">
        <v>83701478.010000005</v>
      </c>
      <c r="J116" s="31">
        <v>0</v>
      </c>
      <c r="K116" s="31">
        <v>-1511272.96</v>
      </c>
      <c r="L116" s="31">
        <f t="shared" si="24"/>
        <v>82190205.050000012</v>
      </c>
      <c r="M116" s="31">
        <v>6266.6999999999989</v>
      </c>
      <c r="N116" s="32">
        <f t="shared" si="25"/>
        <v>13115</v>
      </c>
      <c r="O116" s="42">
        <f t="shared" si="26"/>
        <v>77921434.569999993</v>
      </c>
      <c r="P116" s="43">
        <f t="shared" si="27"/>
        <v>82190205.050000012</v>
      </c>
      <c r="Q116" s="44">
        <f t="shared" si="28"/>
        <v>1.0548</v>
      </c>
      <c r="R116" s="42">
        <f t="shared" si="29"/>
        <v>12911</v>
      </c>
      <c r="S116" s="45">
        <f t="shared" si="30"/>
        <v>13115</v>
      </c>
      <c r="T116" s="44">
        <f t="shared" si="31"/>
        <v>1.0158</v>
      </c>
      <c r="U116" s="37"/>
      <c r="W116" s="38"/>
      <c r="X116" s="38"/>
      <c r="Z116" s="5"/>
      <c r="AB116" s="39"/>
      <c r="AC116" s="39"/>
      <c r="AD116" s="39"/>
      <c r="AE116" s="39"/>
    </row>
    <row r="117" spans="1:31" x14ac:dyDescent="0.25">
      <c r="A117" s="40">
        <v>114</v>
      </c>
      <c r="B117" s="41" t="s">
        <v>113</v>
      </c>
      <c r="C117" s="30">
        <v>45095391.880000003</v>
      </c>
      <c r="D117" s="43">
        <v>-120109.55999999998</v>
      </c>
      <c r="E117" s="43">
        <v>-997367.58000000007</v>
      </c>
      <c r="F117" s="31">
        <f t="shared" si="20"/>
        <v>43977914.740000002</v>
      </c>
      <c r="G117" s="43">
        <v>3892.6200000000008</v>
      </c>
      <c r="H117" s="32">
        <f t="shared" si="14"/>
        <v>11298</v>
      </c>
      <c r="I117" s="30">
        <v>47706847.640000001</v>
      </c>
      <c r="J117" s="31">
        <v>-277087.77</v>
      </c>
      <c r="K117" s="31">
        <v>-1025645.7199999997</v>
      </c>
      <c r="L117" s="31">
        <f t="shared" si="24"/>
        <v>46404114.149999999</v>
      </c>
      <c r="M117" s="31">
        <v>3769.36</v>
      </c>
      <c r="N117" s="32">
        <f t="shared" si="25"/>
        <v>12311</v>
      </c>
      <c r="O117" s="42">
        <f t="shared" si="26"/>
        <v>43977914.740000002</v>
      </c>
      <c r="P117" s="43">
        <f t="shared" si="27"/>
        <v>46404114.149999999</v>
      </c>
      <c r="Q117" s="44">
        <f t="shared" si="28"/>
        <v>1.0551999999999999</v>
      </c>
      <c r="R117" s="42">
        <f t="shared" si="29"/>
        <v>11298</v>
      </c>
      <c r="S117" s="45">
        <f t="shared" si="30"/>
        <v>12311</v>
      </c>
      <c r="T117" s="44">
        <f t="shared" si="31"/>
        <v>1.0896999999999999</v>
      </c>
      <c r="U117" s="37"/>
      <c r="W117" s="38"/>
      <c r="X117" s="38"/>
      <c r="Z117" s="5"/>
      <c r="AB117" s="39"/>
      <c r="AC117" s="39"/>
      <c r="AD117" s="39"/>
      <c r="AE117" s="39"/>
    </row>
    <row r="118" spans="1:31" x14ac:dyDescent="0.25">
      <c r="A118" s="40">
        <v>115</v>
      </c>
      <c r="B118" s="41" t="s">
        <v>114</v>
      </c>
      <c r="C118" s="30">
        <v>99558147.920000017</v>
      </c>
      <c r="D118" s="43">
        <v>-164761.43000000002</v>
      </c>
      <c r="E118" s="43">
        <v>-1713164.77</v>
      </c>
      <c r="F118" s="31">
        <f t="shared" si="20"/>
        <v>97680221.720000014</v>
      </c>
      <c r="G118" s="43">
        <v>7593.93</v>
      </c>
      <c r="H118" s="32">
        <f t="shared" si="14"/>
        <v>12863</v>
      </c>
      <c r="I118" s="30">
        <v>99448206.400000006</v>
      </c>
      <c r="J118" s="31">
        <v>-167506.04</v>
      </c>
      <c r="K118" s="31">
        <v>-2040848.4200000002</v>
      </c>
      <c r="L118" s="31">
        <f t="shared" si="24"/>
        <v>97239851.939999998</v>
      </c>
      <c r="M118" s="31">
        <v>7469.6800000000012</v>
      </c>
      <c r="N118" s="32">
        <f t="shared" si="25"/>
        <v>13018</v>
      </c>
      <c r="O118" s="42">
        <f t="shared" si="26"/>
        <v>97680221.720000014</v>
      </c>
      <c r="P118" s="43">
        <f t="shared" si="27"/>
        <v>97239851.939999998</v>
      </c>
      <c r="Q118" s="44">
        <f t="shared" si="28"/>
        <v>0.99550000000000005</v>
      </c>
      <c r="R118" s="42">
        <f t="shared" si="29"/>
        <v>12863</v>
      </c>
      <c r="S118" s="45">
        <f t="shared" si="30"/>
        <v>13018</v>
      </c>
      <c r="T118" s="44">
        <f t="shared" si="31"/>
        <v>1.0121</v>
      </c>
      <c r="U118" s="37"/>
      <c r="W118" s="38"/>
      <c r="X118" s="38"/>
      <c r="Z118" s="5"/>
      <c r="AB118" s="39"/>
      <c r="AC118" s="39"/>
      <c r="AD118" s="39"/>
      <c r="AE118" s="39"/>
    </row>
    <row r="119" spans="1:31" x14ac:dyDescent="0.25">
      <c r="A119" s="40">
        <v>116</v>
      </c>
      <c r="B119" s="41" t="s">
        <v>115</v>
      </c>
      <c r="C119" s="30">
        <v>21764145.010000002</v>
      </c>
      <c r="D119" s="43">
        <v>-249789.27000000002</v>
      </c>
      <c r="E119" s="43">
        <v>-865993.13</v>
      </c>
      <c r="F119" s="31">
        <f t="shared" si="20"/>
        <v>20648362.610000003</v>
      </c>
      <c r="G119" s="43">
        <v>1801.65</v>
      </c>
      <c r="H119" s="32">
        <f t="shared" si="14"/>
        <v>11461</v>
      </c>
      <c r="I119" s="30">
        <v>22452648.360000003</v>
      </c>
      <c r="J119" s="31">
        <v>-43863.380000000005</v>
      </c>
      <c r="K119" s="31">
        <v>-857668.59</v>
      </c>
      <c r="L119" s="31">
        <f t="shared" si="24"/>
        <v>21551116.390000004</v>
      </c>
      <c r="M119" s="31">
        <v>1701.8799999999999</v>
      </c>
      <c r="N119" s="32">
        <f t="shared" si="25"/>
        <v>12663</v>
      </c>
      <c r="O119" s="42">
        <f t="shared" si="26"/>
        <v>20648362.610000003</v>
      </c>
      <c r="P119" s="43">
        <f t="shared" si="27"/>
        <v>21551116.390000004</v>
      </c>
      <c r="Q119" s="44">
        <f t="shared" si="28"/>
        <v>1.0437000000000001</v>
      </c>
      <c r="R119" s="42">
        <f t="shared" si="29"/>
        <v>11461</v>
      </c>
      <c r="S119" s="45">
        <f t="shared" si="30"/>
        <v>12663</v>
      </c>
      <c r="T119" s="44">
        <f t="shared" si="31"/>
        <v>1.1049</v>
      </c>
      <c r="U119" s="37"/>
      <c r="W119" s="38"/>
      <c r="X119" s="38"/>
      <c r="Z119" s="5"/>
      <c r="AB119" s="39"/>
      <c r="AC119" s="39"/>
      <c r="AD119" s="39"/>
      <c r="AE119" s="39"/>
    </row>
    <row r="120" spans="1:31" x14ac:dyDescent="0.25">
      <c r="A120" s="40">
        <v>117</v>
      </c>
      <c r="B120" s="41" t="s">
        <v>116</v>
      </c>
      <c r="C120" s="30">
        <v>307222545.94000006</v>
      </c>
      <c r="D120" s="43">
        <v>0</v>
      </c>
      <c r="E120" s="43">
        <v>-4444699.0199999996</v>
      </c>
      <c r="F120" s="31">
        <f t="shared" si="20"/>
        <v>302777846.92000008</v>
      </c>
      <c r="G120" s="43">
        <v>25797.25</v>
      </c>
      <c r="H120" s="32">
        <f t="shared" si="14"/>
        <v>11737</v>
      </c>
      <c r="I120" s="30">
        <v>340262963.19000006</v>
      </c>
      <c r="J120" s="31">
        <v>0</v>
      </c>
      <c r="K120" s="31">
        <v>-4718388.0399999991</v>
      </c>
      <c r="L120" s="31">
        <f t="shared" si="24"/>
        <v>335544575.15000004</v>
      </c>
      <c r="M120" s="31">
        <v>25489.87</v>
      </c>
      <c r="N120" s="32">
        <f t="shared" si="25"/>
        <v>13164</v>
      </c>
      <c r="O120" s="42">
        <f t="shared" si="26"/>
        <v>302777846.92000008</v>
      </c>
      <c r="P120" s="43">
        <f t="shared" si="27"/>
        <v>335544575.15000004</v>
      </c>
      <c r="Q120" s="44">
        <f t="shared" si="28"/>
        <v>1.1082000000000001</v>
      </c>
      <c r="R120" s="42">
        <f t="shared" si="29"/>
        <v>11737</v>
      </c>
      <c r="S120" s="45">
        <f t="shared" si="30"/>
        <v>13164</v>
      </c>
      <c r="T120" s="44">
        <f t="shared" si="31"/>
        <v>1.1215999999999999</v>
      </c>
      <c r="U120" s="37"/>
      <c r="W120" s="38"/>
      <c r="X120" s="38"/>
      <c r="Z120" s="5"/>
      <c r="AB120" s="39"/>
      <c r="AC120" s="39"/>
      <c r="AD120" s="39"/>
      <c r="AE120" s="39"/>
    </row>
    <row r="121" spans="1:31" x14ac:dyDescent="0.25">
      <c r="A121" s="40">
        <v>118</v>
      </c>
      <c r="B121" s="41" t="s">
        <v>117</v>
      </c>
      <c r="C121" s="30">
        <v>317041773.62</v>
      </c>
      <c r="D121" s="43">
        <v>0</v>
      </c>
      <c r="E121" s="43">
        <v>-7568467.5699999994</v>
      </c>
      <c r="F121" s="31">
        <f t="shared" si="20"/>
        <v>309473306.05000001</v>
      </c>
      <c r="G121" s="43">
        <v>26338.73</v>
      </c>
      <c r="H121" s="32">
        <f t="shared" si="14"/>
        <v>11750</v>
      </c>
      <c r="I121" s="30">
        <v>350865256.42000008</v>
      </c>
      <c r="J121" s="31">
        <v>0</v>
      </c>
      <c r="K121" s="31">
        <v>-9630207.3499999996</v>
      </c>
      <c r="L121" s="31">
        <f t="shared" si="24"/>
        <v>341235049.07000005</v>
      </c>
      <c r="M121" s="31">
        <v>25781.5</v>
      </c>
      <c r="N121" s="32">
        <f t="shared" si="25"/>
        <v>13236</v>
      </c>
      <c r="O121" s="42">
        <f t="shared" si="26"/>
        <v>309473306.05000001</v>
      </c>
      <c r="P121" s="43">
        <f t="shared" si="27"/>
        <v>341235049.07000005</v>
      </c>
      <c r="Q121" s="44">
        <f t="shared" si="28"/>
        <v>1.1026</v>
      </c>
      <c r="R121" s="42">
        <f t="shared" si="29"/>
        <v>11750</v>
      </c>
      <c r="S121" s="45">
        <f t="shared" si="30"/>
        <v>13236</v>
      </c>
      <c r="T121" s="44">
        <f t="shared" si="31"/>
        <v>1.1265000000000001</v>
      </c>
      <c r="U121" s="37"/>
      <c r="W121" s="38"/>
      <c r="X121" s="38"/>
      <c r="Z121" s="5"/>
      <c r="AB121" s="39"/>
      <c r="AC121" s="39"/>
      <c r="AD121" s="39"/>
      <c r="AE121" s="39"/>
    </row>
    <row r="122" spans="1:31" x14ac:dyDescent="0.25">
      <c r="A122" s="40">
        <v>119</v>
      </c>
      <c r="B122" s="41" t="s">
        <v>118</v>
      </c>
      <c r="C122" s="30">
        <v>8465478.4800000004</v>
      </c>
      <c r="D122" s="43">
        <v>-170964.06</v>
      </c>
      <c r="E122" s="43">
        <v>-69269.77</v>
      </c>
      <c r="F122" s="31">
        <f t="shared" si="20"/>
        <v>8225244.6500000013</v>
      </c>
      <c r="G122" s="43">
        <v>812.79</v>
      </c>
      <c r="H122" s="32">
        <f t="shared" si="14"/>
        <v>10120</v>
      </c>
      <c r="I122" s="30">
        <v>8858262.6999999993</v>
      </c>
      <c r="J122" s="31">
        <v>-144724.20000000001</v>
      </c>
      <c r="K122" s="31">
        <v>-123751.97</v>
      </c>
      <c r="L122" s="31">
        <f t="shared" si="24"/>
        <v>8589786.5299999993</v>
      </c>
      <c r="M122" s="31">
        <v>796.36</v>
      </c>
      <c r="N122" s="32">
        <f t="shared" si="25"/>
        <v>10786</v>
      </c>
      <c r="O122" s="42">
        <f t="shared" si="26"/>
        <v>8225244.6500000013</v>
      </c>
      <c r="P122" s="43">
        <f t="shared" si="27"/>
        <v>8589786.5299999993</v>
      </c>
      <c r="Q122" s="44">
        <f t="shared" si="28"/>
        <v>1.0443</v>
      </c>
      <c r="R122" s="42">
        <f t="shared" si="29"/>
        <v>10120</v>
      </c>
      <c r="S122" s="45">
        <f t="shared" si="30"/>
        <v>10786</v>
      </c>
      <c r="T122" s="44">
        <f t="shared" si="31"/>
        <v>1.0658000000000001</v>
      </c>
      <c r="U122" s="37"/>
      <c r="W122" s="38"/>
      <c r="X122" s="38"/>
      <c r="Z122" s="5"/>
      <c r="AB122" s="39"/>
      <c r="AC122" s="39"/>
      <c r="AD122" s="39"/>
      <c r="AE122" s="39"/>
    </row>
    <row r="123" spans="1:31" x14ac:dyDescent="0.25">
      <c r="A123" s="40">
        <v>120</v>
      </c>
      <c r="B123" s="41" t="s">
        <v>119</v>
      </c>
      <c r="C123" s="30">
        <v>46173569.99000001</v>
      </c>
      <c r="D123" s="43">
        <v>0</v>
      </c>
      <c r="E123" s="43">
        <v>-1032604.3299999998</v>
      </c>
      <c r="F123" s="31">
        <f t="shared" si="20"/>
        <v>45140965.660000011</v>
      </c>
      <c r="G123" s="43">
        <v>3765.5200000000004</v>
      </c>
      <c r="H123" s="32">
        <f t="shared" si="14"/>
        <v>11988</v>
      </c>
      <c r="I123" s="30">
        <v>48705660.199999996</v>
      </c>
      <c r="J123" s="31">
        <v>0</v>
      </c>
      <c r="K123" s="31">
        <v>-1371803.78</v>
      </c>
      <c r="L123" s="31">
        <f t="shared" si="24"/>
        <v>47333856.419999994</v>
      </c>
      <c r="M123" s="31">
        <v>3826.5000000000005</v>
      </c>
      <c r="N123" s="32">
        <f t="shared" si="25"/>
        <v>12370</v>
      </c>
      <c r="O123" s="42">
        <f t="shared" si="26"/>
        <v>45140965.660000011</v>
      </c>
      <c r="P123" s="43">
        <f t="shared" si="27"/>
        <v>47333856.419999994</v>
      </c>
      <c r="Q123" s="44">
        <f t="shared" si="28"/>
        <v>1.0486</v>
      </c>
      <c r="R123" s="42">
        <f t="shared" si="29"/>
        <v>11988</v>
      </c>
      <c r="S123" s="45">
        <f t="shared" si="30"/>
        <v>12370</v>
      </c>
      <c r="T123" s="44">
        <f t="shared" si="31"/>
        <v>1.0319</v>
      </c>
      <c r="U123" s="37"/>
      <c r="W123" s="38"/>
      <c r="X123" s="38"/>
      <c r="Z123" s="5"/>
      <c r="AB123" s="39"/>
      <c r="AC123" s="39"/>
      <c r="AD123" s="39"/>
      <c r="AE123" s="39"/>
    </row>
    <row r="124" spans="1:31" x14ac:dyDescent="0.25">
      <c r="A124" s="40">
        <v>121</v>
      </c>
      <c r="B124" s="41" t="s">
        <v>120</v>
      </c>
      <c r="C124" s="30">
        <v>157073130.61000001</v>
      </c>
      <c r="D124" s="43">
        <v>0</v>
      </c>
      <c r="E124" s="43">
        <v>-2877562.75</v>
      </c>
      <c r="F124" s="31">
        <f t="shared" si="20"/>
        <v>154195567.86000001</v>
      </c>
      <c r="G124" s="43">
        <v>12846.48</v>
      </c>
      <c r="H124" s="32">
        <f t="shared" si="14"/>
        <v>12003</v>
      </c>
      <c r="I124" s="30">
        <v>159216483.49000001</v>
      </c>
      <c r="J124" s="31">
        <v>0</v>
      </c>
      <c r="K124" s="31">
        <v>-2958242.6900000004</v>
      </c>
      <c r="L124" s="31">
        <f t="shared" si="24"/>
        <v>156258240.80000001</v>
      </c>
      <c r="M124" s="31">
        <v>12772.84</v>
      </c>
      <c r="N124" s="32">
        <f t="shared" si="25"/>
        <v>12234</v>
      </c>
      <c r="O124" s="42">
        <f t="shared" si="26"/>
        <v>154195567.86000001</v>
      </c>
      <c r="P124" s="43">
        <f t="shared" si="27"/>
        <v>156258240.80000001</v>
      </c>
      <c r="Q124" s="44">
        <f t="shared" si="28"/>
        <v>1.0134000000000001</v>
      </c>
      <c r="R124" s="42">
        <f t="shared" si="29"/>
        <v>12003</v>
      </c>
      <c r="S124" s="45">
        <f t="shared" si="30"/>
        <v>12234</v>
      </c>
      <c r="T124" s="44">
        <f t="shared" si="31"/>
        <v>1.0192000000000001</v>
      </c>
      <c r="U124" s="37"/>
      <c r="W124" s="38"/>
      <c r="X124" s="38"/>
      <c r="Z124" s="5"/>
      <c r="AB124" s="39"/>
      <c r="AC124" s="39"/>
      <c r="AD124" s="39"/>
      <c r="AE124" s="39"/>
    </row>
    <row r="125" spans="1:31" x14ac:dyDescent="0.25">
      <c r="A125" s="40">
        <v>122</v>
      </c>
      <c r="B125" s="41" t="s">
        <v>121</v>
      </c>
      <c r="C125" s="30">
        <v>27549863.240000002</v>
      </c>
      <c r="D125" s="43">
        <v>-92992.92</v>
      </c>
      <c r="E125" s="43">
        <v>-171662.14</v>
      </c>
      <c r="F125" s="31">
        <f t="shared" si="20"/>
        <v>27285208.18</v>
      </c>
      <c r="G125" s="43">
        <v>2190.0500000000002</v>
      </c>
      <c r="H125" s="32">
        <f t="shared" si="14"/>
        <v>12459</v>
      </c>
      <c r="I125" s="30">
        <v>32135163.360000003</v>
      </c>
      <c r="J125" s="31">
        <v>0</v>
      </c>
      <c r="K125" s="31">
        <v>-304808.94</v>
      </c>
      <c r="L125" s="31">
        <f t="shared" si="24"/>
        <v>31830354.420000002</v>
      </c>
      <c r="M125" s="31">
        <v>2627.61</v>
      </c>
      <c r="N125" s="32">
        <f t="shared" si="25"/>
        <v>12114</v>
      </c>
      <c r="O125" s="42">
        <f t="shared" si="26"/>
        <v>27285208.18</v>
      </c>
      <c r="P125" s="43">
        <f t="shared" si="27"/>
        <v>31830354.420000002</v>
      </c>
      <c r="Q125" s="44">
        <f t="shared" si="28"/>
        <v>1.1666000000000001</v>
      </c>
      <c r="R125" s="42">
        <f t="shared" si="29"/>
        <v>12459</v>
      </c>
      <c r="S125" s="45">
        <f t="shared" si="30"/>
        <v>12114</v>
      </c>
      <c r="T125" s="44">
        <f t="shared" si="31"/>
        <v>0.97230000000000005</v>
      </c>
      <c r="U125" s="37"/>
      <c r="W125" s="38"/>
      <c r="X125" s="38"/>
      <c r="Z125" s="5"/>
      <c r="AB125" s="39"/>
      <c r="AC125" s="39"/>
      <c r="AD125" s="39"/>
      <c r="AE125" s="39"/>
    </row>
    <row r="126" spans="1:31" x14ac:dyDescent="0.25">
      <c r="A126" s="40">
        <v>123</v>
      </c>
      <c r="B126" s="41" t="s">
        <v>81</v>
      </c>
      <c r="C126" s="30">
        <v>323084095.13</v>
      </c>
      <c r="D126" s="43">
        <v>0</v>
      </c>
      <c r="E126" s="43">
        <v>-8237662.620000001</v>
      </c>
      <c r="F126" s="31">
        <f t="shared" si="20"/>
        <v>314846432.50999999</v>
      </c>
      <c r="G126" s="43">
        <v>26402.6</v>
      </c>
      <c r="H126" s="32">
        <f t="shared" si="14"/>
        <v>11925</v>
      </c>
      <c r="I126" s="30">
        <v>338202771.80000001</v>
      </c>
      <c r="J126" s="31">
        <v>0</v>
      </c>
      <c r="K126" s="31">
        <v>-9910006.870000001</v>
      </c>
      <c r="L126" s="31">
        <f t="shared" si="24"/>
        <v>328292764.93000001</v>
      </c>
      <c r="M126" s="31">
        <v>20085.370000000003</v>
      </c>
      <c r="N126" s="32">
        <f t="shared" si="25"/>
        <v>16345</v>
      </c>
      <c r="O126" s="42">
        <f t="shared" si="26"/>
        <v>314846432.50999999</v>
      </c>
      <c r="P126" s="43">
        <f t="shared" si="27"/>
        <v>328292764.93000001</v>
      </c>
      <c r="Q126" s="44">
        <f t="shared" si="28"/>
        <v>1.0427</v>
      </c>
      <c r="R126" s="42">
        <f t="shared" si="29"/>
        <v>11925</v>
      </c>
      <c r="S126" s="45">
        <f t="shared" si="30"/>
        <v>16345</v>
      </c>
      <c r="T126" s="44">
        <f t="shared" si="31"/>
        <v>1.3706</v>
      </c>
      <c r="U126" s="37"/>
      <c r="W126" s="38"/>
      <c r="X126" s="38"/>
      <c r="Z126" s="5"/>
      <c r="AB126" s="39"/>
      <c r="AC126" s="39"/>
      <c r="AD126" s="39"/>
      <c r="AE126" s="39"/>
    </row>
    <row r="127" spans="1:31" x14ac:dyDescent="0.25">
      <c r="A127" s="40">
        <v>124</v>
      </c>
      <c r="B127" s="41" t="s">
        <v>82</v>
      </c>
      <c r="C127" s="30">
        <v>163361236.49000001</v>
      </c>
      <c r="D127" s="43">
        <v>0</v>
      </c>
      <c r="E127" s="43">
        <v>-3575917.63</v>
      </c>
      <c r="F127" s="31">
        <f t="shared" si="20"/>
        <v>159785318.86000001</v>
      </c>
      <c r="G127" s="43">
        <v>12975.06</v>
      </c>
      <c r="H127" s="32">
        <f t="shared" si="14"/>
        <v>12315</v>
      </c>
      <c r="I127" s="30">
        <v>172512685.19</v>
      </c>
      <c r="J127" s="31">
        <v>0</v>
      </c>
      <c r="K127" s="31">
        <v>-3805580.56</v>
      </c>
      <c r="L127" s="31">
        <f t="shared" si="24"/>
        <v>168707104.63</v>
      </c>
      <c r="M127" s="31">
        <v>13073.84</v>
      </c>
      <c r="N127" s="32">
        <f t="shared" si="25"/>
        <v>12904</v>
      </c>
      <c r="O127" s="42">
        <f t="shared" si="26"/>
        <v>159785318.86000001</v>
      </c>
      <c r="P127" s="43">
        <f t="shared" si="27"/>
        <v>168707104.63</v>
      </c>
      <c r="Q127" s="44">
        <f t="shared" si="28"/>
        <v>1.0558000000000001</v>
      </c>
      <c r="R127" s="42">
        <f t="shared" si="29"/>
        <v>12315</v>
      </c>
      <c r="S127" s="45">
        <f t="shared" si="30"/>
        <v>12904</v>
      </c>
      <c r="T127" s="44">
        <f t="shared" si="31"/>
        <v>1.0478000000000001</v>
      </c>
      <c r="U127" s="37"/>
      <c r="W127" s="38"/>
      <c r="X127" s="38"/>
      <c r="Z127" s="5"/>
      <c r="AB127" s="39"/>
      <c r="AC127" s="39"/>
      <c r="AD127" s="39"/>
      <c r="AE127" s="39"/>
    </row>
    <row r="128" spans="1:31" x14ac:dyDescent="0.25">
      <c r="A128" s="40">
        <v>126</v>
      </c>
      <c r="B128" s="41" t="s">
        <v>122</v>
      </c>
      <c r="C128" s="30">
        <v>28779187.499999993</v>
      </c>
      <c r="D128" s="43">
        <v>0</v>
      </c>
      <c r="E128" s="43">
        <v>-399742.91</v>
      </c>
      <c r="F128" s="31">
        <f t="shared" si="20"/>
        <v>28379444.589999992</v>
      </c>
      <c r="G128" s="43">
        <v>2457.9299999999998</v>
      </c>
      <c r="H128" s="32">
        <f t="shared" si="14"/>
        <v>11546</v>
      </c>
      <c r="I128" s="30">
        <v>31023716.589999996</v>
      </c>
      <c r="J128" s="31">
        <v>0</v>
      </c>
      <c r="K128" s="31">
        <v>-630691.80000000005</v>
      </c>
      <c r="L128" s="31">
        <f t="shared" si="24"/>
        <v>30393024.789999995</v>
      </c>
      <c r="M128" s="31">
        <v>2587.81</v>
      </c>
      <c r="N128" s="32">
        <f t="shared" si="25"/>
        <v>11745</v>
      </c>
      <c r="O128" s="42">
        <f t="shared" si="26"/>
        <v>28379444.589999992</v>
      </c>
      <c r="P128" s="43">
        <f t="shared" si="27"/>
        <v>30393024.789999995</v>
      </c>
      <c r="Q128" s="44">
        <f t="shared" si="28"/>
        <v>1.071</v>
      </c>
      <c r="R128" s="42">
        <f t="shared" si="29"/>
        <v>11546</v>
      </c>
      <c r="S128" s="45">
        <f t="shared" si="30"/>
        <v>11745</v>
      </c>
      <c r="T128" s="44">
        <f t="shared" si="31"/>
        <v>1.0172000000000001</v>
      </c>
      <c r="U128" s="37"/>
      <c r="W128" s="38"/>
      <c r="X128" s="38"/>
      <c r="Z128" s="5"/>
      <c r="AB128" s="39"/>
      <c r="AC128" s="39"/>
      <c r="AD128" s="39"/>
      <c r="AE128" s="39"/>
    </row>
    <row r="129" spans="1:31" x14ac:dyDescent="0.25">
      <c r="A129" s="40">
        <v>127</v>
      </c>
      <c r="B129" s="41" t="s">
        <v>123</v>
      </c>
      <c r="C129" s="30">
        <v>160266840.89000005</v>
      </c>
      <c r="D129" s="43">
        <v>0</v>
      </c>
      <c r="E129" s="43">
        <v>-2249815.34</v>
      </c>
      <c r="F129" s="31">
        <f t="shared" si="20"/>
        <v>158017025.55000004</v>
      </c>
      <c r="G129" s="43">
        <v>13382.16</v>
      </c>
      <c r="H129" s="32">
        <f t="shared" si="14"/>
        <v>11808</v>
      </c>
      <c r="I129" s="30">
        <v>162952005.83999997</v>
      </c>
      <c r="J129" s="31">
        <v>0</v>
      </c>
      <c r="K129" s="31">
        <v>-2665844.23</v>
      </c>
      <c r="L129" s="31">
        <f t="shared" si="24"/>
        <v>160286161.60999998</v>
      </c>
      <c r="M129" s="31">
        <v>13687.699999999999</v>
      </c>
      <c r="N129" s="32">
        <f t="shared" si="25"/>
        <v>11710</v>
      </c>
      <c r="O129" s="42">
        <f t="shared" si="26"/>
        <v>158017025.55000004</v>
      </c>
      <c r="P129" s="43">
        <f t="shared" si="27"/>
        <v>160286161.60999998</v>
      </c>
      <c r="Q129" s="44">
        <f t="shared" si="28"/>
        <v>1.0144</v>
      </c>
      <c r="R129" s="42">
        <f t="shared" si="29"/>
        <v>11808</v>
      </c>
      <c r="S129" s="45">
        <f t="shared" si="30"/>
        <v>11710</v>
      </c>
      <c r="T129" s="44">
        <f t="shared" si="31"/>
        <v>0.99170000000000003</v>
      </c>
      <c r="U129" s="37"/>
      <c r="W129" s="38"/>
      <c r="X129" s="38"/>
      <c r="Z129" s="5"/>
      <c r="AB129" s="39"/>
      <c r="AC129" s="39"/>
      <c r="AD129" s="39"/>
      <c r="AE129" s="39"/>
    </row>
    <row r="130" spans="1:31" x14ac:dyDescent="0.25">
      <c r="A130" s="40">
        <v>128</v>
      </c>
      <c r="B130" s="41" t="s">
        <v>124</v>
      </c>
      <c r="C130" s="30">
        <v>773659703.25</v>
      </c>
      <c r="D130" s="43">
        <v>0</v>
      </c>
      <c r="E130" s="43">
        <v>-5533463.2800000003</v>
      </c>
      <c r="F130" s="31">
        <f t="shared" si="20"/>
        <v>768126239.97000003</v>
      </c>
      <c r="G130" s="43">
        <v>63535.759999999995</v>
      </c>
      <c r="H130" s="32">
        <f t="shared" si="14"/>
        <v>12090</v>
      </c>
      <c r="I130" s="30">
        <v>824989034.17999995</v>
      </c>
      <c r="J130" s="31">
        <v>0</v>
      </c>
      <c r="K130" s="31">
        <v>-6013705.040000001</v>
      </c>
      <c r="L130" s="31">
        <f t="shared" si="24"/>
        <v>818975329.13999999</v>
      </c>
      <c r="M130" s="31">
        <v>63804.800000000003</v>
      </c>
      <c r="N130" s="32">
        <f t="shared" si="25"/>
        <v>12836</v>
      </c>
      <c r="O130" s="42">
        <f t="shared" si="26"/>
        <v>768126239.97000003</v>
      </c>
      <c r="P130" s="43">
        <f t="shared" si="27"/>
        <v>818975329.13999999</v>
      </c>
      <c r="Q130" s="44">
        <f t="shared" si="28"/>
        <v>1.0662</v>
      </c>
      <c r="R130" s="42">
        <f t="shared" si="29"/>
        <v>12090</v>
      </c>
      <c r="S130" s="45">
        <f t="shared" si="30"/>
        <v>12836</v>
      </c>
      <c r="T130" s="44">
        <f t="shared" si="31"/>
        <v>1.0617000000000001</v>
      </c>
      <c r="U130" s="37"/>
      <c r="W130" s="38"/>
      <c r="X130" s="38"/>
      <c r="Z130" s="5"/>
      <c r="AB130" s="39"/>
      <c r="AC130" s="39"/>
      <c r="AD130" s="39"/>
      <c r="AE130" s="39"/>
    </row>
    <row r="131" spans="1:31" x14ac:dyDescent="0.25">
      <c r="A131" s="40">
        <v>130</v>
      </c>
      <c r="B131" s="41" t="s">
        <v>125</v>
      </c>
      <c r="C131" s="30">
        <v>33757275.230000004</v>
      </c>
      <c r="D131" s="43">
        <v>0</v>
      </c>
      <c r="E131" s="43">
        <v>-1122950.05</v>
      </c>
      <c r="F131" s="31">
        <f t="shared" si="20"/>
        <v>32634325.180000003</v>
      </c>
      <c r="G131" s="43">
        <v>2824.3599999999997</v>
      </c>
      <c r="H131" s="32">
        <f t="shared" si="14"/>
        <v>11555</v>
      </c>
      <c r="I131" s="30">
        <v>39018425.220000006</v>
      </c>
      <c r="J131" s="31">
        <v>0</v>
      </c>
      <c r="K131" s="31">
        <v>-1374572.03</v>
      </c>
      <c r="L131" s="31">
        <f t="shared" si="24"/>
        <v>37643853.190000005</v>
      </c>
      <c r="M131" s="31">
        <v>2848.2599999999998</v>
      </c>
      <c r="N131" s="32">
        <f t="shared" si="25"/>
        <v>13216</v>
      </c>
      <c r="O131" s="42">
        <f t="shared" si="26"/>
        <v>32634325.180000003</v>
      </c>
      <c r="P131" s="43">
        <f t="shared" si="27"/>
        <v>37643853.190000005</v>
      </c>
      <c r="Q131" s="44">
        <f t="shared" si="28"/>
        <v>1.1535</v>
      </c>
      <c r="R131" s="42">
        <f t="shared" si="29"/>
        <v>11555</v>
      </c>
      <c r="S131" s="45">
        <f t="shared" si="30"/>
        <v>13216</v>
      </c>
      <c r="T131" s="44">
        <f t="shared" si="31"/>
        <v>1.1436999999999999</v>
      </c>
      <c r="U131" s="37"/>
      <c r="W131" s="38"/>
      <c r="X131" s="38"/>
      <c r="Z131" s="5"/>
      <c r="AB131" s="39"/>
      <c r="AC131" s="39"/>
      <c r="AD131" s="39"/>
      <c r="AE131" s="39"/>
    </row>
    <row r="132" spans="1:31" x14ac:dyDescent="0.25">
      <c r="A132" s="40">
        <v>131</v>
      </c>
      <c r="B132" s="41" t="s">
        <v>6</v>
      </c>
      <c r="C132" s="30">
        <v>139646036.63</v>
      </c>
      <c r="D132" s="43">
        <v>0</v>
      </c>
      <c r="E132" s="43">
        <v>-1428082.2</v>
      </c>
      <c r="F132" s="31">
        <f t="shared" si="20"/>
        <v>138217954.43000001</v>
      </c>
      <c r="G132" s="43">
        <v>10748.77</v>
      </c>
      <c r="H132" s="32">
        <f t="shared" si="14"/>
        <v>12859</v>
      </c>
      <c r="I132" s="30">
        <v>146399334.64000002</v>
      </c>
      <c r="J132" s="31">
        <v>0</v>
      </c>
      <c r="K132" s="31">
        <v>-2040161.08</v>
      </c>
      <c r="L132" s="31">
        <f t="shared" si="24"/>
        <v>144359173.56</v>
      </c>
      <c r="M132" s="31">
        <v>11004.050000000001</v>
      </c>
      <c r="N132" s="32">
        <f t="shared" si="25"/>
        <v>13119</v>
      </c>
      <c r="O132" s="42">
        <f t="shared" si="26"/>
        <v>138217954.43000001</v>
      </c>
      <c r="P132" s="43">
        <f t="shared" si="27"/>
        <v>144359173.56</v>
      </c>
      <c r="Q132" s="44">
        <f t="shared" si="28"/>
        <v>1.0444</v>
      </c>
      <c r="R132" s="42">
        <f t="shared" si="29"/>
        <v>12859</v>
      </c>
      <c r="S132" s="45">
        <f t="shared" si="30"/>
        <v>13119</v>
      </c>
      <c r="T132" s="44">
        <f t="shared" si="31"/>
        <v>1.0202</v>
      </c>
      <c r="U132" s="37"/>
      <c r="W132" s="38"/>
      <c r="X132" s="38"/>
      <c r="Z132" s="5"/>
      <c r="AB132" s="39"/>
      <c r="AC132" s="39"/>
      <c r="AD132" s="39"/>
      <c r="AE132" s="39"/>
    </row>
    <row r="133" spans="1:31" x14ac:dyDescent="0.25">
      <c r="A133" s="40">
        <v>132</v>
      </c>
      <c r="B133" s="41" t="s">
        <v>126</v>
      </c>
      <c r="C133" s="30">
        <v>58451267.5</v>
      </c>
      <c r="D133" s="43">
        <v>0</v>
      </c>
      <c r="E133" s="43">
        <v>-1128343.77</v>
      </c>
      <c r="F133" s="31">
        <f t="shared" si="20"/>
        <v>57322923.729999997</v>
      </c>
      <c r="G133" s="43">
        <v>4096.0199999999995</v>
      </c>
      <c r="H133" s="32">
        <f t="shared" si="14"/>
        <v>13995</v>
      </c>
      <c r="I133" s="30">
        <v>66341873.660000004</v>
      </c>
      <c r="J133" s="31">
        <v>0</v>
      </c>
      <c r="K133" s="31">
        <v>-1150106.3400000001</v>
      </c>
      <c r="L133" s="31">
        <f t="shared" si="24"/>
        <v>65191767.32</v>
      </c>
      <c r="M133" s="31">
        <v>3983.6600000000003</v>
      </c>
      <c r="N133" s="32">
        <f t="shared" si="25"/>
        <v>16365</v>
      </c>
      <c r="O133" s="42">
        <f t="shared" si="26"/>
        <v>57322923.729999997</v>
      </c>
      <c r="P133" s="43">
        <f t="shared" si="27"/>
        <v>65191767.32</v>
      </c>
      <c r="Q133" s="44">
        <f t="shared" si="28"/>
        <v>1.1373</v>
      </c>
      <c r="R133" s="42">
        <f t="shared" si="29"/>
        <v>13995</v>
      </c>
      <c r="S133" s="45">
        <f t="shared" si="30"/>
        <v>16365</v>
      </c>
      <c r="T133" s="44">
        <f t="shared" si="31"/>
        <v>1.1693</v>
      </c>
      <c r="U133" s="37"/>
      <c r="W133" s="38"/>
      <c r="X133" s="38"/>
      <c r="Z133" s="5"/>
      <c r="AB133" s="39"/>
      <c r="AC133" s="39"/>
      <c r="AD133" s="39"/>
      <c r="AE133" s="39"/>
    </row>
    <row r="134" spans="1:31" x14ac:dyDescent="0.25">
      <c r="A134" s="40">
        <v>135</v>
      </c>
      <c r="B134" s="41" t="s">
        <v>40</v>
      </c>
      <c r="C134" s="30">
        <v>13924436.979999999</v>
      </c>
      <c r="D134" s="43">
        <v>-26604.890000000003</v>
      </c>
      <c r="E134" s="43">
        <v>8054.9400000000005</v>
      </c>
      <c r="F134" s="31">
        <f t="shared" si="20"/>
        <v>13905887.029999997</v>
      </c>
      <c r="G134" s="43">
        <v>973.37999999999988</v>
      </c>
      <c r="H134" s="32">
        <f t="shared" si="14"/>
        <v>14286</v>
      </c>
      <c r="I134" s="30">
        <v>14058558.279999997</v>
      </c>
      <c r="J134" s="31">
        <v>-34671.22</v>
      </c>
      <c r="K134" s="31">
        <v>-48054.369999999995</v>
      </c>
      <c r="L134" s="31">
        <f t="shared" si="24"/>
        <v>13975832.689999998</v>
      </c>
      <c r="M134" s="31">
        <v>947.57999999999993</v>
      </c>
      <c r="N134" s="32">
        <f t="shared" si="25"/>
        <v>14749</v>
      </c>
      <c r="O134" s="42">
        <f t="shared" si="26"/>
        <v>13905887.029999997</v>
      </c>
      <c r="P134" s="43">
        <f t="shared" si="27"/>
        <v>13975832.689999998</v>
      </c>
      <c r="Q134" s="44">
        <f t="shared" si="28"/>
        <v>1.0049999999999999</v>
      </c>
      <c r="R134" s="42">
        <f t="shared" si="29"/>
        <v>14286</v>
      </c>
      <c r="S134" s="45">
        <f t="shared" si="30"/>
        <v>14749</v>
      </c>
      <c r="T134" s="44">
        <f t="shared" si="31"/>
        <v>1.0324</v>
      </c>
      <c r="U134" s="37"/>
      <c r="W134" s="38"/>
      <c r="X134" s="38"/>
      <c r="Z134" s="5"/>
      <c r="AB134" s="39"/>
      <c r="AC134" s="39"/>
      <c r="AD134" s="39"/>
      <c r="AE134" s="39"/>
    </row>
    <row r="135" spans="1:31" x14ac:dyDescent="0.25">
      <c r="A135" s="40">
        <v>136</v>
      </c>
      <c r="B135" s="41" t="s">
        <v>127</v>
      </c>
      <c r="C135" s="30">
        <v>467928508.66000003</v>
      </c>
      <c r="D135" s="43">
        <v>0</v>
      </c>
      <c r="E135" s="43">
        <v>-8388737.7799999993</v>
      </c>
      <c r="F135" s="31">
        <f t="shared" si="20"/>
        <v>459539770.88000005</v>
      </c>
      <c r="G135" s="43">
        <v>39024.42</v>
      </c>
      <c r="H135" s="32">
        <f t="shared" si="14"/>
        <v>11776</v>
      </c>
      <c r="I135" s="30">
        <v>498099036.33000004</v>
      </c>
      <c r="J135" s="31">
        <v>0</v>
      </c>
      <c r="K135" s="31">
        <v>-8529261.4700000007</v>
      </c>
      <c r="L135" s="31">
        <f t="shared" si="24"/>
        <v>489569774.86000001</v>
      </c>
      <c r="M135" s="31">
        <v>39574.200000000004</v>
      </c>
      <c r="N135" s="32">
        <f t="shared" si="25"/>
        <v>12371</v>
      </c>
      <c r="O135" s="42">
        <f t="shared" si="26"/>
        <v>459539770.88000005</v>
      </c>
      <c r="P135" s="43">
        <f t="shared" si="27"/>
        <v>489569774.86000001</v>
      </c>
      <c r="Q135" s="44">
        <f t="shared" si="28"/>
        <v>1.0652999999999999</v>
      </c>
      <c r="R135" s="42">
        <f t="shared" si="29"/>
        <v>11776</v>
      </c>
      <c r="S135" s="45">
        <f t="shared" si="30"/>
        <v>12371</v>
      </c>
      <c r="T135" s="44">
        <f t="shared" si="31"/>
        <v>1.0505</v>
      </c>
      <c r="U135" s="37"/>
      <c r="W135" s="38"/>
      <c r="X135" s="38"/>
      <c r="Z135" s="5"/>
      <c r="AB135" s="39"/>
      <c r="AC135" s="39"/>
      <c r="AD135" s="39"/>
      <c r="AE135" s="39"/>
    </row>
    <row r="136" spans="1:31" x14ac:dyDescent="0.25">
      <c r="A136" s="40">
        <v>137</v>
      </c>
      <c r="B136" s="41" t="s">
        <v>128</v>
      </c>
      <c r="C136" s="30">
        <v>7246600.0599999987</v>
      </c>
      <c r="D136" s="43">
        <v>0</v>
      </c>
      <c r="E136" s="43">
        <v>0</v>
      </c>
      <c r="F136" s="31">
        <f t="shared" si="20"/>
        <v>7246600.0599999987</v>
      </c>
      <c r="G136" s="43">
        <v>609.93999999999994</v>
      </c>
      <c r="H136" s="32">
        <f t="shared" si="14"/>
        <v>11881</v>
      </c>
      <c r="I136" s="30">
        <v>7277808.3400000008</v>
      </c>
      <c r="J136" s="31">
        <v>0</v>
      </c>
      <c r="K136" s="31">
        <v>0</v>
      </c>
      <c r="L136" s="31">
        <f t="shared" si="24"/>
        <v>7277808.3400000008</v>
      </c>
      <c r="M136" s="31">
        <v>620.33000000000004</v>
      </c>
      <c r="N136" s="32">
        <f t="shared" si="25"/>
        <v>11732</v>
      </c>
      <c r="O136" s="42">
        <f t="shared" si="26"/>
        <v>7246600.0599999987</v>
      </c>
      <c r="P136" s="43">
        <f t="shared" si="27"/>
        <v>7277808.3400000008</v>
      </c>
      <c r="Q136" s="44">
        <f t="shared" si="28"/>
        <v>1.0043</v>
      </c>
      <c r="R136" s="42">
        <f t="shared" si="29"/>
        <v>11881</v>
      </c>
      <c r="S136" s="45">
        <f t="shared" si="30"/>
        <v>11732</v>
      </c>
      <c r="T136" s="44">
        <f t="shared" si="31"/>
        <v>0.98750000000000004</v>
      </c>
      <c r="U136" s="37"/>
      <c r="W136" s="38"/>
      <c r="X136" s="38"/>
      <c r="Z136" s="5"/>
      <c r="AB136" s="39"/>
      <c r="AC136" s="39"/>
      <c r="AD136" s="39"/>
      <c r="AE136" s="39"/>
    </row>
    <row r="137" spans="1:31" x14ac:dyDescent="0.25">
      <c r="A137" s="40">
        <v>139</v>
      </c>
      <c r="B137" s="41" t="s">
        <v>129</v>
      </c>
      <c r="C137" s="30">
        <v>42702024.5</v>
      </c>
      <c r="D137" s="43">
        <v>0</v>
      </c>
      <c r="E137" s="43">
        <v>-568868.69999999995</v>
      </c>
      <c r="F137" s="31">
        <f t="shared" si="20"/>
        <v>42133155.799999997</v>
      </c>
      <c r="G137" s="43">
        <v>3715.82</v>
      </c>
      <c r="H137" s="32">
        <f t="shared" si="14"/>
        <v>11339</v>
      </c>
      <c r="I137" s="30">
        <v>46198078.440000005</v>
      </c>
      <c r="J137" s="31">
        <v>0</v>
      </c>
      <c r="K137" s="31">
        <v>-654537.51</v>
      </c>
      <c r="L137" s="31">
        <f t="shared" si="24"/>
        <v>45543540.930000007</v>
      </c>
      <c r="M137" s="31">
        <v>3679.99</v>
      </c>
      <c r="N137" s="32">
        <f t="shared" si="25"/>
        <v>12376</v>
      </c>
      <c r="O137" s="42">
        <f t="shared" si="26"/>
        <v>42133155.799999997</v>
      </c>
      <c r="P137" s="43">
        <f t="shared" si="27"/>
        <v>45543540.930000007</v>
      </c>
      <c r="Q137" s="44">
        <f t="shared" si="28"/>
        <v>1.0809</v>
      </c>
      <c r="R137" s="42">
        <f t="shared" si="29"/>
        <v>11339</v>
      </c>
      <c r="S137" s="45">
        <f t="shared" si="30"/>
        <v>12376</v>
      </c>
      <c r="T137" s="44">
        <f t="shared" si="31"/>
        <v>1.0914999999999999</v>
      </c>
      <c r="U137" s="37"/>
      <c r="W137" s="38"/>
      <c r="X137" s="38"/>
      <c r="Z137" s="5"/>
      <c r="AB137" s="39"/>
      <c r="AC137" s="39"/>
      <c r="AD137" s="39"/>
      <c r="AE137" s="39"/>
    </row>
    <row r="138" spans="1:31" x14ac:dyDescent="0.25">
      <c r="A138" s="40">
        <v>142</v>
      </c>
      <c r="B138" s="41" t="s">
        <v>130</v>
      </c>
      <c r="C138" s="30">
        <v>22288733.030000001</v>
      </c>
      <c r="D138" s="43">
        <v>-18541.27</v>
      </c>
      <c r="E138" s="43">
        <v>-28680.3</v>
      </c>
      <c r="F138" s="31">
        <f t="shared" si="20"/>
        <v>22241511.460000001</v>
      </c>
      <c r="G138" s="43">
        <v>2060.9</v>
      </c>
      <c r="H138" s="32">
        <f t="shared" ref="H138:H143" si="32">ROUND(F138/G138,0)</f>
        <v>10792</v>
      </c>
      <c r="I138" s="30">
        <v>23443897.129999999</v>
      </c>
      <c r="J138" s="31">
        <v>0</v>
      </c>
      <c r="K138" s="31">
        <v>-36693.089999999997</v>
      </c>
      <c r="L138" s="31">
        <f t="shared" si="24"/>
        <v>23407204.039999999</v>
      </c>
      <c r="M138" s="31">
        <v>2039.4099999999996</v>
      </c>
      <c r="N138" s="32">
        <f t="shared" si="25"/>
        <v>11477</v>
      </c>
      <c r="O138" s="42">
        <f t="shared" si="26"/>
        <v>22241511.460000001</v>
      </c>
      <c r="P138" s="43">
        <f t="shared" si="27"/>
        <v>23407204.039999999</v>
      </c>
      <c r="Q138" s="44">
        <f t="shared" si="28"/>
        <v>1.0524</v>
      </c>
      <c r="R138" s="42">
        <f t="shared" si="29"/>
        <v>10792</v>
      </c>
      <c r="S138" s="45">
        <f t="shared" si="30"/>
        <v>11477</v>
      </c>
      <c r="T138" s="44">
        <f t="shared" si="31"/>
        <v>1.0634999999999999</v>
      </c>
      <c r="U138" s="37"/>
      <c r="W138" s="38"/>
      <c r="X138" s="38"/>
      <c r="Z138" s="5"/>
      <c r="AB138" s="39"/>
      <c r="AC138" s="39"/>
      <c r="AD138" s="39"/>
      <c r="AE138" s="39"/>
    </row>
    <row r="139" spans="1:31" x14ac:dyDescent="0.25">
      <c r="A139" s="40">
        <v>143</v>
      </c>
      <c r="B139" s="41" t="s">
        <v>131</v>
      </c>
      <c r="C139" s="30">
        <v>106101260.68000001</v>
      </c>
      <c r="D139" s="43">
        <v>0</v>
      </c>
      <c r="E139" s="43">
        <v>-1478416.6600000001</v>
      </c>
      <c r="F139" s="31">
        <f t="shared" ref="F139:F143" si="33">SUM(C139:E139)</f>
        <v>104622844.02000001</v>
      </c>
      <c r="G139" s="43">
        <v>7347.96</v>
      </c>
      <c r="H139" s="32">
        <f t="shared" si="32"/>
        <v>14238</v>
      </c>
      <c r="I139" s="30">
        <v>107136973.55000001</v>
      </c>
      <c r="J139" s="31">
        <v>0</v>
      </c>
      <c r="K139" s="31">
        <v>-1499304.55</v>
      </c>
      <c r="L139" s="31">
        <f t="shared" si="24"/>
        <v>105637669.00000001</v>
      </c>
      <c r="M139" s="31">
        <v>7256.7899999999991</v>
      </c>
      <c r="N139" s="32">
        <f t="shared" si="25"/>
        <v>14557</v>
      </c>
      <c r="O139" s="42">
        <f t="shared" si="26"/>
        <v>104622844.02000001</v>
      </c>
      <c r="P139" s="43">
        <f t="shared" si="27"/>
        <v>105637669.00000001</v>
      </c>
      <c r="Q139" s="44">
        <f t="shared" si="28"/>
        <v>1.0097</v>
      </c>
      <c r="R139" s="42">
        <f t="shared" si="29"/>
        <v>14238</v>
      </c>
      <c r="S139" s="45">
        <f t="shared" si="30"/>
        <v>14557</v>
      </c>
      <c r="T139" s="44">
        <f t="shared" si="31"/>
        <v>1.0224</v>
      </c>
      <c r="U139" s="37"/>
      <c r="W139" s="38"/>
      <c r="X139" s="38"/>
      <c r="Z139" s="5"/>
      <c r="AB139" s="39"/>
      <c r="AC139" s="39"/>
      <c r="AD139" s="39"/>
      <c r="AE139" s="39"/>
    </row>
    <row r="140" spans="1:31" ht="16" thickBot="1" x14ac:dyDescent="0.3">
      <c r="A140" s="57">
        <v>144</v>
      </c>
      <c r="B140" s="47" t="s">
        <v>132</v>
      </c>
      <c r="C140" s="48">
        <v>41578836.839999996</v>
      </c>
      <c r="D140" s="52">
        <v>-4720.8900000000003</v>
      </c>
      <c r="E140" s="52">
        <v>-762376.8</v>
      </c>
      <c r="F140" s="49">
        <f t="shared" si="33"/>
        <v>40811739.149999999</v>
      </c>
      <c r="G140" s="52">
        <v>3410.5299999999997</v>
      </c>
      <c r="H140" s="50">
        <f t="shared" si="32"/>
        <v>11966</v>
      </c>
      <c r="I140" s="48">
        <v>43340408.400000006</v>
      </c>
      <c r="J140" s="49">
        <v>0</v>
      </c>
      <c r="K140" s="49">
        <v>-791467.99</v>
      </c>
      <c r="L140" s="49">
        <f t="shared" si="24"/>
        <v>42548940.410000004</v>
      </c>
      <c r="M140" s="49">
        <v>3348.68</v>
      </c>
      <c r="N140" s="50">
        <f t="shared" si="25"/>
        <v>12706</v>
      </c>
      <c r="O140" s="51">
        <f t="shared" si="26"/>
        <v>40811739.149999999</v>
      </c>
      <c r="P140" s="52">
        <f t="shared" si="27"/>
        <v>42548940.410000004</v>
      </c>
      <c r="Q140" s="53">
        <f t="shared" si="28"/>
        <v>1.0426</v>
      </c>
      <c r="R140" s="54">
        <f t="shared" si="29"/>
        <v>11966</v>
      </c>
      <c r="S140" s="55">
        <f t="shared" si="30"/>
        <v>12706</v>
      </c>
      <c r="T140" s="56">
        <f t="shared" si="31"/>
        <v>1.0618000000000001</v>
      </c>
      <c r="U140" s="37"/>
      <c r="W140" s="38"/>
      <c r="X140" s="38"/>
      <c r="Z140" s="5"/>
      <c r="AB140" s="39"/>
      <c r="AC140" s="39"/>
      <c r="AD140" s="39"/>
      <c r="AE140" s="39"/>
    </row>
    <row r="141" spans="1:31" s="11" customFormat="1" ht="16" thickBot="1" x14ac:dyDescent="0.3">
      <c r="A141" s="19" t="s">
        <v>139</v>
      </c>
      <c r="B141" s="20" t="s">
        <v>7</v>
      </c>
      <c r="C141" s="21" t="s">
        <v>139</v>
      </c>
      <c r="D141" s="22" t="s">
        <v>139</v>
      </c>
      <c r="E141" s="22" t="s">
        <v>139</v>
      </c>
      <c r="F141" s="23" t="s">
        <v>139</v>
      </c>
      <c r="G141" s="23" t="s">
        <v>139</v>
      </c>
      <c r="H141" s="23" t="s">
        <v>139</v>
      </c>
      <c r="I141" s="21" t="s">
        <v>139</v>
      </c>
      <c r="J141" s="22" t="s">
        <v>139</v>
      </c>
      <c r="K141" s="22" t="s">
        <v>139</v>
      </c>
      <c r="L141" s="23" t="s">
        <v>139</v>
      </c>
      <c r="M141" s="23" t="s">
        <v>139</v>
      </c>
      <c r="N141" s="23" t="s">
        <v>139</v>
      </c>
      <c r="O141" s="24" t="s">
        <v>139</v>
      </c>
      <c r="P141" s="24" t="s">
        <v>139</v>
      </c>
      <c r="Q141" s="25" t="s">
        <v>139</v>
      </c>
      <c r="R141" s="24" t="s">
        <v>139</v>
      </c>
      <c r="S141" s="24" t="s">
        <v>139</v>
      </c>
      <c r="T141" s="26" t="s">
        <v>139</v>
      </c>
      <c r="U141" s="37"/>
      <c r="V141" s="27"/>
      <c r="W141" s="6"/>
      <c r="X141" s="6"/>
      <c r="Y141" s="27"/>
      <c r="Z141" s="9"/>
      <c r="AA141" s="10"/>
    </row>
    <row r="142" spans="1:31" x14ac:dyDescent="0.25">
      <c r="A142" s="28">
        <v>202</v>
      </c>
      <c r="B142" s="29" t="s">
        <v>133</v>
      </c>
      <c r="C142" s="30">
        <v>6149296.2699999996</v>
      </c>
      <c r="D142" s="31">
        <v>0</v>
      </c>
      <c r="E142" s="31">
        <v>0</v>
      </c>
      <c r="F142" s="31">
        <f t="shared" si="33"/>
        <v>6149296.2699999996</v>
      </c>
      <c r="G142" s="31">
        <v>595.94000000000005</v>
      </c>
      <c r="H142" s="32">
        <f t="shared" si="32"/>
        <v>10319</v>
      </c>
      <c r="I142" s="30">
        <v>7503803.7300000004</v>
      </c>
      <c r="J142" s="31">
        <v>0</v>
      </c>
      <c r="K142" s="31">
        <v>0</v>
      </c>
      <c r="L142" s="31">
        <f t="shared" ref="L142:L143" si="34">SUM(I142:K142)</f>
        <v>7503803.7300000004</v>
      </c>
      <c r="M142" s="31">
        <v>567.4</v>
      </c>
      <c r="N142" s="32">
        <f t="shared" ref="N142:N143" si="35">ROUND(L142/M142,0)</f>
        <v>13225</v>
      </c>
      <c r="O142" s="30">
        <f>F142</f>
        <v>6149296.2699999996</v>
      </c>
      <c r="P142" s="31">
        <f>L142</f>
        <v>7503803.7300000004</v>
      </c>
      <c r="Q142" s="33">
        <f>ROUND(P142/O142,4)</f>
        <v>1.2202999999999999</v>
      </c>
      <c r="R142" s="34">
        <f>H142</f>
        <v>10319</v>
      </c>
      <c r="S142" s="35">
        <f>N142</f>
        <v>13225</v>
      </c>
      <c r="T142" s="36">
        <f>ROUND(S142/R142,4)</f>
        <v>1.2816000000000001</v>
      </c>
      <c r="U142" s="37"/>
      <c r="W142" s="38"/>
      <c r="X142" s="38"/>
      <c r="Z142" s="5"/>
      <c r="AB142" s="39"/>
      <c r="AC142" s="39"/>
      <c r="AD142" s="39"/>
      <c r="AE142" s="39"/>
    </row>
    <row r="143" spans="1:31" ht="16" thickBot="1" x14ac:dyDescent="0.3">
      <c r="A143" s="46">
        <v>207</v>
      </c>
      <c r="B143" s="47" t="s">
        <v>134</v>
      </c>
      <c r="C143" s="48">
        <v>10240323.870000001</v>
      </c>
      <c r="D143" s="52">
        <v>0</v>
      </c>
      <c r="E143" s="52">
        <v>-75565.94</v>
      </c>
      <c r="F143" s="49">
        <f t="shared" si="33"/>
        <v>10164757.930000002</v>
      </c>
      <c r="G143" s="52">
        <v>796.52</v>
      </c>
      <c r="H143" s="50">
        <f t="shared" si="32"/>
        <v>12761</v>
      </c>
      <c r="I143" s="48">
        <v>10997859.389999999</v>
      </c>
      <c r="J143" s="49">
        <v>0</v>
      </c>
      <c r="K143" s="49">
        <v>-78240.350000000006</v>
      </c>
      <c r="L143" s="49">
        <f t="shared" si="34"/>
        <v>10919619.039999999</v>
      </c>
      <c r="M143" s="49">
        <v>797.79000000000008</v>
      </c>
      <c r="N143" s="50">
        <f t="shared" si="35"/>
        <v>13687</v>
      </c>
      <c r="O143" s="51">
        <f>F143</f>
        <v>10164757.930000002</v>
      </c>
      <c r="P143" s="52">
        <f>L143</f>
        <v>10919619.039999999</v>
      </c>
      <c r="Q143" s="53">
        <f>ROUND(P143/O143,4)</f>
        <v>1.0743</v>
      </c>
      <c r="R143" s="54">
        <f>H143</f>
        <v>12761</v>
      </c>
      <c r="S143" s="55">
        <f>N143</f>
        <v>13687</v>
      </c>
      <c r="T143" s="56">
        <f>ROUND(S143/R143,4)</f>
        <v>1.0726</v>
      </c>
      <c r="U143" s="37"/>
      <c r="W143" s="38"/>
      <c r="X143" s="38"/>
      <c r="Z143" s="5"/>
      <c r="AB143" s="39"/>
      <c r="AC143" s="39"/>
      <c r="AD143" s="39"/>
      <c r="AE143" s="39"/>
    </row>
    <row r="144" spans="1:31" s="11" customFormat="1" ht="16" thickBot="1" x14ac:dyDescent="0.3">
      <c r="A144" s="58"/>
      <c r="B144" s="20" t="s">
        <v>8</v>
      </c>
      <c r="C144" s="59">
        <f>SUM(C10:C143)</f>
        <v>15987477457.07</v>
      </c>
      <c r="D144" s="59">
        <f>SUM(D10:D143)</f>
        <v>-19037012.659999996</v>
      </c>
      <c r="E144" s="59">
        <f>SUM(E10:E143)</f>
        <v>-160406547.91</v>
      </c>
      <c r="F144" s="59">
        <f>SUM(F10:F143)</f>
        <v>15808033896.499998</v>
      </c>
      <c r="G144" s="85">
        <f>SUM(G10:G143)</f>
        <v>1213514.2599999998</v>
      </c>
      <c r="H144" s="59">
        <f>ROUND(F144/G144,0)</f>
        <v>13027</v>
      </c>
      <c r="I144" s="59">
        <f>SUM(I10:I143)</f>
        <v>16978808553.009998</v>
      </c>
      <c r="J144" s="59">
        <f t="shared" ref="J144:P144" si="36">SUM(J10:J143)</f>
        <v>-21383490.669999994</v>
      </c>
      <c r="K144" s="59">
        <f t="shared" si="36"/>
        <v>-177946313.14000002</v>
      </c>
      <c r="L144" s="59">
        <f>SUM(L10:L143)</f>
        <v>16779478749.200003</v>
      </c>
      <c r="M144" s="59">
        <f>SUM(M10:M143)</f>
        <v>1213988.1199999996</v>
      </c>
      <c r="N144" s="59">
        <f>ROUND(L144/M144,0)</f>
        <v>13822</v>
      </c>
      <c r="O144" s="60">
        <f t="shared" si="36"/>
        <v>15808033896.499998</v>
      </c>
      <c r="P144" s="60">
        <f t="shared" si="36"/>
        <v>16779478749.200003</v>
      </c>
      <c r="Q144" s="61">
        <f>ROUND(P144/O144,4)</f>
        <v>1.0615000000000001</v>
      </c>
      <c r="R144" s="60">
        <f>H144</f>
        <v>13027</v>
      </c>
      <c r="S144" s="60">
        <f>N144</f>
        <v>13822</v>
      </c>
      <c r="T144" s="62">
        <f>ROUND(S144/R144,4)</f>
        <v>1.0609999999999999</v>
      </c>
      <c r="U144" s="63"/>
      <c r="V144" s="27"/>
      <c r="W144" s="6"/>
      <c r="X144" s="6"/>
      <c r="Y144" s="27"/>
      <c r="Z144" s="9"/>
      <c r="AA144" s="10"/>
    </row>
    <row r="145" spans="1:27" s="66" customFormat="1" ht="16" thickBot="1" x14ac:dyDescent="0.3">
      <c r="A145" s="64"/>
      <c r="B145" s="1"/>
      <c r="C145" s="38"/>
      <c r="D145" s="38"/>
      <c r="E145" s="38"/>
      <c r="F145" s="38"/>
      <c r="G145" s="38"/>
      <c r="H145" s="38"/>
      <c r="I145" s="38"/>
      <c r="J145" s="38"/>
      <c r="K145" s="38"/>
      <c r="L145" s="38"/>
      <c r="M145" s="38"/>
      <c r="N145" s="38"/>
      <c r="O145" s="38"/>
      <c r="P145" s="38"/>
      <c r="Q145" s="38"/>
      <c r="R145" s="38"/>
      <c r="S145" s="38"/>
      <c r="T145" s="38"/>
      <c r="U145" s="63"/>
      <c r="V145" s="2"/>
      <c r="W145" s="1"/>
      <c r="X145" s="1"/>
      <c r="Y145" s="2"/>
      <c r="Z145" s="5"/>
      <c r="AA145" s="65"/>
    </row>
    <row r="146" spans="1:27" ht="21" customHeight="1" x14ac:dyDescent="0.25">
      <c r="A146" s="100" t="s">
        <v>148</v>
      </c>
      <c r="B146" s="101"/>
      <c r="C146" s="101"/>
      <c r="D146" s="101"/>
      <c r="E146" s="101"/>
      <c r="F146" s="101"/>
      <c r="G146" s="101"/>
      <c r="H146" s="101"/>
      <c r="I146" s="101"/>
      <c r="J146" s="101"/>
      <c r="K146" s="101"/>
      <c r="L146" s="101"/>
      <c r="M146" s="101"/>
      <c r="N146" s="102"/>
      <c r="O146" s="38"/>
      <c r="P146" s="38"/>
      <c r="Q146" s="38"/>
      <c r="R146" s="38"/>
      <c r="S146" s="38"/>
      <c r="T146" s="38"/>
      <c r="U146" s="63"/>
      <c r="Z146" s="5"/>
    </row>
    <row r="147" spans="1:27" ht="55.5" customHeight="1" x14ac:dyDescent="0.25">
      <c r="A147" s="86" t="s">
        <v>151</v>
      </c>
      <c r="B147" s="87"/>
      <c r="C147" s="87"/>
      <c r="D147" s="87"/>
      <c r="E147" s="87"/>
      <c r="F147" s="87"/>
      <c r="G147" s="87"/>
      <c r="H147" s="87"/>
      <c r="I147" s="87"/>
      <c r="J147" s="87"/>
      <c r="K147" s="87"/>
      <c r="L147" s="87"/>
      <c r="M147" s="87"/>
      <c r="N147" s="88"/>
      <c r="O147" s="38"/>
      <c r="P147" s="38"/>
      <c r="Q147" s="38"/>
      <c r="R147" s="38"/>
      <c r="S147" s="38"/>
      <c r="T147" s="38"/>
      <c r="U147" s="63"/>
      <c r="Z147" s="5"/>
    </row>
    <row r="148" spans="1:27" ht="51" customHeight="1" x14ac:dyDescent="0.25">
      <c r="A148" s="86" t="s">
        <v>149</v>
      </c>
      <c r="B148" s="87"/>
      <c r="C148" s="87"/>
      <c r="D148" s="87"/>
      <c r="E148" s="87"/>
      <c r="F148" s="87"/>
      <c r="G148" s="87"/>
      <c r="H148" s="87"/>
      <c r="I148" s="87"/>
      <c r="J148" s="87"/>
      <c r="K148" s="87"/>
      <c r="L148" s="87"/>
      <c r="M148" s="87"/>
      <c r="N148" s="88"/>
      <c r="O148" s="38"/>
      <c r="P148" s="38"/>
      <c r="Q148" s="38"/>
      <c r="R148" s="38"/>
      <c r="S148" s="38"/>
      <c r="T148" s="38"/>
      <c r="U148" s="63"/>
      <c r="Z148" s="5"/>
    </row>
    <row r="149" spans="1:27" ht="39.75" customHeight="1" thickBot="1" x14ac:dyDescent="0.3">
      <c r="A149" s="91" t="s">
        <v>159</v>
      </c>
      <c r="B149" s="92"/>
      <c r="C149" s="92"/>
      <c r="D149" s="92"/>
      <c r="E149" s="92"/>
      <c r="F149" s="92"/>
      <c r="G149" s="92"/>
      <c r="H149" s="92"/>
      <c r="I149" s="92"/>
      <c r="J149" s="92"/>
      <c r="K149" s="92"/>
      <c r="L149" s="92"/>
      <c r="M149" s="92"/>
      <c r="N149" s="93"/>
      <c r="O149" s="38"/>
      <c r="P149" s="38"/>
      <c r="Q149" s="38"/>
      <c r="R149" s="38"/>
      <c r="S149" s="38"/>
      <c r="T149" s="38"/>
      <c r="U149" s="63"/>
      <c r="Z149" s="5"/>
    </row>
    <row r="150" spans="1:27" s="68" customFormat="1" x14ac:dyDescent="0.25">
      <c r="A150" s="84" t="s">
        <v>140</v>
      </c>
      <c r="B150" s="1"/>
      <c r="C150" s="5"/>
      <c r="D150" s="5"/>
      <c r="E150" s="5"/>
      <c r="F150" s="5"/>
      <c r="G150" s="38"/>
      <c r="H150" s="38"/>
      <c r="I150" s="5"/>
      <c r="J150" s="5"/>
      <c r="K150" s="5"/>
      <c r="L150" s="5"/>
      <c r="M150" s="38"/>
      <c r="N150" s="38"/>
      <c r="O150" s="5"/>
      <c r="P150" s="5"/>
      <c r="Q150" s="5"/>
      <c r="R150" s="5"/>
      <c r="S150" s="5"/>
      <c r="T150" s="5"/>
      <c r="U150" s="63"/>
      <c r="V150" s="5"/>
      <c r="W150" s="5"/>
      <c r="X150" s="5"/>
      <c r="Y150" s="5"/>
      <c r="Z150" s="5"/>
      <c r="AA150" s="67"/>
    </row>
    <row r="151" spans="1:27" s="70" customFormat="1" x14ac:dyDescent="0.25">
      <c r="A151" s="64"/>
      <c r="B151" s="1"/>
      <c r="C151" s="5"/>
      <c r="D151" s="5"/>
      <c r="E151" s="5"/>
      <c r="F151" s="5"/>
      <c r="G151" s="38"/>
      <c r="H151" s="38"/>
      <c r="I151" s="5"/>
      <c r="J151" s="5"/>
      <c r="K151" s="5"/>
      <c r="L151" s="5"/>
      <c r="M151" s="38"/>
      <c r="N151" s="38"/>
      <c r="O151" s="5"/>
      <c r="P151" s="5"/>
      <c r="Q151" s="5"/>
      <c r="R151" s="5"/>
      <c r="S151" s="5"/>
      <c r="T151" s="5"/>
      <c r="U151" s="63"/>
      <c r="V151" s="5"/>
      <c r="W151" s="5"/>
      <c r="X151" s="5"/>
      <c r="Y151" s="5"/>
      <c r="Z151" s="5"/>
      <c r="AA151" s="69"/>
    </row>
    <row r="152" spans="1:27" s="70" customFormat="1" ht="83.25" customHeight="1" x14ac:dyDescent="0.25">
      <c r="A152" s="64"/>
      <c r="B152" s="1"/>
      <c r="C152" s="5"/>
      <c r="D152" s="5"/>
      <c r="E152" s="5"/>
      <c r="F152" s="5"/>
      <c r="G152" s="38"/>
      <c r="H152" s="38"/>
      <c r="I152" s="5"/>
      <c r="J152" s="5"/>
      <c r="K152" s="5"/>
      <c r="L152" s="5"/>
      <c r="M152" s="38"/>
      <c r="N152" s="38"/>
      <c r="O152" s="5"/>
      <c r="P152" s="5"/>
      <c r="Q152" s="5"/>
      <c r="R152" s="5"/>
      <c r="S152" s="5"/>
      <c r="T152" s="5"/>
      <c r="U152" s="5"/>
      <c r="V152" s="5"/>
      <c r="W152" s="5"/>
      <c r="X152" s="5"/>
      <c r="Y152" s="5"/>
      <c r="Z152" s="5"/>
      <c r="AA152" s="69"/>
    </row>
    <row r="153" spans="1:27" s="70" customFormat="1" x14ac:dyDescent="0.25">
      <c r="A153" s="64"/>
      <c r="B153" s="1"/>
      <c r="C153" s="5"/>
      <c r="D153" s="5"/>
      <c r="E153" s="5"/>
      <c r="F153" s="5"/>
      <c r="G153" s="38"/>
      <c r="H153" s="38"/>
      <c r="I153" s="5"/>
      <c r="J153" s="5"/>
      <c r="K153" s="5"/>
      <c r="L153" s="5"/>
      <c r="M153" s="38"/>
      <c r="N153" s="38"/>
      <c r="O153" s="5"/>
      <c r="P153" s="5"/>
      <c r="Q153" s="5"/>
      <c r="R153" s="5"/>
      <c r="S153" s="5"/>
      <c r="T153" s="5"/>
      <c r="U153" s="5"/>
      <c r="V153" s="5"/>
      <c r="W153" s="5"/>
      <c r="X153" s="5"/>
      <c r="Y153" s="5"/>
      <c r="Z153" s="5"/>
      <c r="AA153" s="69"/>
    </row>
    <row r="154" spans="1:27" s="70" customFormat="1" x14ac:dyDescent="0.25">
      <c r="A154" s="64"/>
      <c r="B154" s="1"/>
      <c r="C154" s="5"/>
      <c r="D154" s="5"/>
      <c r="E154" s="5"/>
      <c r="F154" s="5"/>
      <c r="G154" s="38"/>
      <c r="H154" s="38"/>
      <c r="I154" s="5"/>
      <c r="J154" s="5"/>
      <c r="K154" s="5"/>
      <c r="L154" s="5"/>
      <c r="M154" s="38"/>
      <c r="N154" s="38"/>
      <c r="O154" s="5"/>
      <c r="P154" s="5"/>
      <c r="Q154" s="5"/>
      <c r="R154" s="5"/>
      <c r="S154" s="5"/>
      <c r="T154" s="5"/>
      <c r="U154" s="5"/>
      <c r="V154" s="5"/>
      <c r="W154" s="5"/>
      <c r="X154" s="5"/>
      <c r="Y154" s="5"/>
      <c r="Z154" s="5"/>
      <c r="AA154" s="69"/>
    </row>
    <row r="155" spans="1:27" s="70" customFormat="1" x14ac:dyDescent="0.25">
      <c r="A155" s="64"/>
      <c r="B155" s="1"/>
      <c r="C155" s="5"/>
      <c r="D155" s="5"/>
      <c r="E155" s="5"/>
      <c r="F155" s="5"/>
      <c r="G155" s="38"/>
      <c r="H155" s="38"/>
      <c r="I155" s="5"/>
      <c r="J155" s="5"/>
      <c r="K155" s="5"/>
      <c r="L155" s="5"/>
      <c r="M155" s="38"/>
      <c r="N155" s="38"/>
      <c r="O155" s="5"/>
      <c r="P155" s="5"/>
      <c r="Q155" s="5"/>
      <c r="R155" s="5"/>
      <c r="S155" s="5"/>
      <c r="T155" s="5"/>
      <c r="U155" s="5"/>
      <c r="V155" s="5"/>
      <c r="W155" s="5"/>
      <c r="X155" s="5"/>
      <c r="Y155" s="5"/>
      <c r="Z155" s="5"/>
      <c r="AA155" s="69"/>
    </row>
    <row r="156" spans="1:27" s="72" customFormat="1" x14ac:dyDescent="0.25">
      <c r="A156" s="64"/>
      <c r="B156" s="1"/>
      <c r="C156" s="5"/>
      <c r="D156" s="5"/>
      <c r="E156" s="5"/>
      <c r="F156" s="5"/>
      <c r="G156" s="38"/>
      <c r="H156" s="38"/>
      <c r="I156" s="5"/>
      <c r="J156" s="5"/>
      <c r="K156" s="5"/>
      <c r="L156" s="5"/>
      <c r="M156" s="38"/>
      <c r="N156" s="38"/>
      <c r="O156" s="5"/>
      <c r="P156" s="5"/>
      <c r="Q156" s="5"/>
      <c r="R156" s="5"/>
      <c r="S156" s="5"/>
      <c r="T156" s="5"/>
      <c r="U156" s="5"/>
      <c r="V156" s="5"/>
      <c r="W156" s="5"/>
      <c r="X156" s="5"/>
      <c r="Y156" s="5"/>
      <c r="Z156" s="5"/>
      <c r="AA156" s="71"/>
    </row>
    <row r="157" spans="1:27" x14ac:dyDescent="0.25">
      <c r="A157" s="73"/>
      <c r="B157" s="74"/>
      <c r="C157" s="75"/>
      <c r="D157" s="75"/>
      <c r="E157" s="75"/>
      <c r="F157" s="75"/>
      <c r="G157" s="76"/>
      <c r="H157" s="76"/>
      <c r="I157" s="75"/>
      <c r="J157" s="75"/>
      <c r="K157" s="75"/>
      <c r="L157" s="75"/>
      <c r="M157" s="76"/>
      <c r="N157" s="76"/>
      <c r="O157" s="75"/>
      <c r="P157" s="75"/>
      <c r="Q157" s="75"/>
      <c r="R157" s="75"/>
      <c r="S157" s="75"/>
      <c r="T157" s="77"/>
      <c r="U157" s="5"/>
      <c r="V157" s="5"/>
      <c r="W157" s="5"/>
      <c r="X157" s="5"/>
      <c r="Y157" s="5"/>
      <c r="Z157" s="5"/>
    </row>
    <row r="158" spans="1:27" x14ac:dyDescent="0.25">
      <c r="C158" s="79"/>
      <c r="D158" s="79"/>
      <c r="E158" s="79"/>
      <c r="F158" s="79"/>
      <c r="I158" s="79"/>
      <c r="J158" s="79"/>
      <c r="K158" s="79"/>
      <c r="L158" s="79"/>
      <c r="O158" s="79"/>
      <c r="P158" s="79"/>
      <c r="R158" s="79"/>
      <c r="S158" s="79"/>
      <c r="T158" s="81"/>
      <c r="U158" s="5"/>
      <c r="V158" s="5"/>
      <c r="W158" s="5"/>
      <c r="X158" s="5"/>
      <c r="Y158" s="5"/>
      <c r="Z158" s="5"/>
    </row>
    <row r="159" spans="1:27" x14ac:dyDescent="0.25">
      <c r="C159" s="79"/>
      <c r="D159" s="79"/>
      <c r="E159" s="79"/>
      <c r="F159" s="79"/>
      <c r="I159" s="79"/>
      <c r="J159" s="79"/>
      <c r="K159" s="79"/>
      <c r="L159" s="79"/>
      <c r="O159" s="79"/>
      <c r="P159" s="79"/>
      <c r="R159" s="79"/>
      <c r="S159" s="79"/>
      <c r="T159" s="81"/>
      <c r="U159" s="5"/>
      <c r="V159" s="5"/>
      <c r="W159" s="5"/>
      <c r="X159" s="5"/>
      <c r="Y159" s="5"/>
      <c r="Z159" s="5"/>
    </row>
    <row r="160" spans="1:27" x14ac:dyDescent="0.25">
      <c r="C160" s="79"/>
      <c r="D160" s="79"/>
      <c r="E160" s="79"/>
      <c r="F160" s="79"/>
      <c r="I160" s="79"/>
      <c r="J160" s="79"/>
      <c r="K160" s="79"/>
      <c r="L160" s="79"/>
      <c r="O160" s="79"/>
      <c r="P160" s="79"/>
      <c r="R160" s="79"/>
      <c r="S160" s="79"/>
      <c r="T160" s="81"/>
      <c r="U160" s="5"/>
      <c r="V160" s="5"/>
      <c r="W160" s="5"/>
      <c r="X160" s="5"/>
      <c r="Y160" s="5"/>
      <c r="Z160" s="5"/>
    </row>
  </sheetData>
  <sheetProtection algorithmName="SHA-512" hashValue="5BPgUo5McYmCSSrzrc7gvX2SIAxSS3IwcEn/WUCo7Ar5uuNGDQmjBG26AmulYG+Ig23qhAVFDuD77xFImnyBVw==" saltValue="lsWWiktRgQ0u5Ioj1cd64A==" spinCount="100000" sheet="1" objects="1" scenarios="1"/>
  <mergeCells count="27">
    <mergeCell ref="A1:T1"/>
    <mergeCell ref="A2:T2"/>
    <mergeCell ref="A3:T3"/>
    <mergeCell ref="A4:T4"/>
    <mergeCell ref="A5:T5"/>
    <mergeCell ref="R7:T7"/>
    <mergeCell ref="C6:H6"/>
    <mergeCell ref="I6:N6"/>
    <mergeCell ref="G7:G8"/>
    <mergeCell ref="M7:M8"/>
    <mergeCell ref="O6:T6"/>
    <mergeCell ref="C7:C8"/>
    <mergeCell ref="F7:F8"/>
    <mergeCell ref="O7:Q7"/>
    <mergeCell ref="N7:N8"/>
    <mergeCell ref="A147:N147"/>
    <mergeCell ref="E7:E8"/>
    <mergeCell ref="D7:D8"/>
    <mergeCell ref="A148:N148"/>
    <mergeCell ref="A149:N149"/>
    <mergeCell ref="H7:H8"/>
    <mergeCell ref="I7:I8"/>
    <mergeCell ref="J7:J8"/>
    <mergeCell ref="K7:K8"/>
    <mergeCell ref="L7:L8"/>
    <mergeCell ref="A6:B8"/>
    <mergeCell ref="A146:N146"/>
  </mergeCells>
  <phoneticPr fontId="0" type="noConversion"/>
  <conditionalFormatting sqref="B105:B140 B10:B103 B142:B143">
    <cfRule type="expression" dxfId="48" priority="158" stopIfTrue="1">
      <formula>A10=#REF!</formula>
    </cfRule>
  </conditionalFormatting>
  <conditionalFormatting sqref="H10:H103">
    <cfRule type="expression" dxfId="47" priority="166" stopIfTrue="1">
      <formula>XDX10=#REF!</formula>
    </cfRule>
  </conditionalFormatting>
  <conditionalFormatting sqref="G10:G103">
    <cfRule type="expression" dxfId="46" priority="172" stopIfTrue="1">
      <formula>XDQ10=#REF!</formula>
    </cfRule>
  </conditionalFormatting>
  <conditionalFormatting sqref="G142:G143 G10:G103 G105:G140">
    <cfRule type="expression" dxfId="45" priority="173" stopIfTrue="1">
      <formula>A10=#REF!</formula>
    </cfRule>
  </conditionalFormatting>
  <conditionalFormatting sqref="C10:H103 C105:H140 C142:H143">
    <cfRule type="expression" dxfId="44" priority="193" stopIfTrue="1">
      <formula>#REF!=#REF!</formula>
    </cfRule>
  </conditionalFormatting>
  <conditionalFormatting sqref="H105:H140">
    <cfRule type="expression" dxfId="43" priority="82" stopIfTrue="1">
      <formula>XDX105=#REF!</formula>
    </cfRule>
  </conditionalFormatting>
  <conditionalFormatting sqref="G105:G140">
    <cfRule type="expression" dxfId="42" priority="81" stopIfTrue="1">
      <formula>XDQ105=#REF!</formula>
    </cfRule>
  </conditionalFormatting>
  <conditionalFormatting sqref="H142:H143">
    <cfRule type="expression" dxfId="41" priority="75" stopIfTrue="1">
      <formula>XDX142=#REF!</formula>
    </cfRule>
  </conditionalFormatting>
  <conditionalFormatting sqref="G142:G143">
    <cfRule type="expression" dxfId="40" priority="74" stopIfTrue="1">
      <formula>XDQ142=#REF!</formula>
    </cfRule>
  </conditionalFormatting>
  <conditionalFormatting sqref="H10:H103">
    <cfRule type="expression" dxfId="39" priority="39" stopIfTrue="1">
      <formula>XDW10=#REF!</formula>
    </cfRule>
  </conditionalFormatting>
  <conditionalFormatting sqref="H10:H103">
    <cfRule type="expression" dxfId="38" priority="40" stopIfTrue="1">
      <formula>#REF!=#REF!</formula>
    </cfRule>
  </conditionalFormatting>
  <conditionalFormatting sqref="H105:H140">
    <cfRule type="expression" dxfId="37" priority="38" stopIfTrue="1">
      <formula>XDX105=#REF!</formula>
    </cfRule>
  </conditionalFormatting>
  <conditionalFormatting sqref="H105:H140">
    <cfRule type="expression" dxfId="36" priority="36" stopIfTrue="1">
      <formula>XDW105=#REF!</formula>
    </cfRule>
  </conditionalFormatting>
  <conditionalFormatting sqref="H105:H140">
    <cfRule type="expression" dxfId="35" priority="37" stopIfTrue="1">
      <formula>#REF!=#REF!</formula>
    </cfRule>
  </conditionalFormatting>
  <conditionalFormatting sqref="H142">
    <cfRule type="expression" dxfId="34" priority="35" stopIfTrue="1">
      <formula>XDX142=#REF!</formula>
    </cfRule>
  </conditionalFormatting>
  <conditionalFormatting sqref="H142">
    <cfRule type="expression" dxfId="33" priority="34" stopIfTrue="1">
      <formula>XDX142=#REF!</formula>
    </cfRule>
  </conditionalFormatting>
  <conditionalFormatting sqref="H142">
    <cfRule type="expression" dxfId="32" priority="32" stopIfTrue="1">
      <formula>XDW142=#REF!</formula>
    </cfRule>
  </conditionalFormatting>
  <conditionalFormatting sqref="H142">
    <cfRule type="expression" dxfId="31" priority="33" stopIfTrue="1">
      <formula>#REF!=#REF!</formula>
    </cfRule>
  </conditionalFormatting>
  <conditionalFormatting sqref="H143">
    <cfRule type="expression" dxfId="30" priority="31" stopIfTrue="1">
      <formula>XDX143=#REF!</formula>
    </cfRule>
  </conditionalFormatting>
  <conditionalFormatting sqref="H143">
    <cfRule type="expression" dxfId="29" priority="30" stopIfTrue="1">
      <formula>XDX143=#REF!</formula>
    </cfRule>
  </conditionalFormatting>
  <conditionalFormatting sqref="H143">
    <cfRule type="expression" dxfId="28" priority="28" stopIfTrue="1">
      <formula>XDW143=#REF!</formula>
    </cfRule>
  </conditionalFormatting>
  <conditionalFormatting sqref="H143">
    <cfRule type="expression" dxfId="27" priority="29" stopIfTrue="1">
      <formula>#REF!=#REF!</formula>
    </cfRule>
  </conditionalFormatting>
  <conditionalFormatting sqref="N10:N103">
    <cfRule type="expression" dxfId="26" priority="24" stopIfTrue="1">
      <formula>XEE10=#REF!</formula>
    </cfRule>
  </conditionalFormatting>
  <conditionalFormatting sqref="M10:M103">
    <cfRule type="expression" dxfId="25" priority="25" stopIfTrue="1">
      <formula>XDX10=#REF!</formula>
    </cfRule>
  </conditionalFormatting>
  <conditionalFormatting sqref="M10:M103 M105:M140 M142:M143">
    <cfRule type="expression" dxfId="24" priority="26" stopIfTrue="1">
      <formula>G10=#REF!</formula>
    </cfRule>
  </conditionalFormatting>
  <conditionalFormatting sqref="I10:N103 I105:N140 I142:N143">
    <cfRule type="expression" dxfId="23" priority="27" stopIfTrue="1">
      <formula>#REF!=#REF!</formula>
    </cfRule>
  </conditionalFormatting>
  <conditionalFormatting sqref="N105:N140">
    <cfRule type="expression" dxfId="22" priority="23" stopIfTrue="1">
      <formula>XEE105=#REF!</formula>
    </cfRule>
  </conditionalFormatting>
  <conditionalFormatting sqref="M105:M140">
    <cfRule type="expression" dxfId="21" priority="22" stopIfTrue="1">
      <formula>XDX105=#REF!</formula>
    </cfRule>
  </conditionalFormatting>
  <conditionalFormatting sqref="N142:N143">
    <cfRule type="expression" dxfId="20" priority="21" stopIfTrue="1">
      <formula>XEE142=#REF!</formula>
    </cfRule>
  </conditionalFormatting>
  <conditionalFormatting sqref="M142:M143">
    <cfRule type="expression" dxfId="19" priority="20" stopIfTrue="1">
      <formula>XDX142=#REF!</formula>
    </cfRule>
  </conditionalFormatting>
  <conditionalFormatting sqref="N10:N103">
    <cfRule type="expression" dxfId="18" priority="18" stopIfTrue="1">
      <formula>XED10=#REF!</formula>
    </cfRule>
  </conditionalFormatting>
  <conditionalFormatting sqref="N10:N103">
    <cfRule type="expression" dxfId="17" priority="19" stopIfTrue="1">
      <formula>#REF!=#REF!</formula>
    </cfRule>
  </conditionalFormatting>
  <conditionalFormatting sqref="N105:N140">
    <cfRule type="expression" dxfId="16" priority="17" stopIfTrue="1">
      <formula>XEE105=#REF!</formula>
    </cfRule>
  </conditionalFormatting>
  <conditionalFormatting sqref="N105:N140">
    <cfRule type="expression" dxfId="15" priority="15" stopIfTrue="1">
      <formula>XED105=#REF!</formula>
    </cfRule>
  </conditionalFormatting>
  <conditionalFormatting sqref="N105:N140">
    <cfRule type="expression" dxfId="14" priority="16" stopIfTrue="1">
      <formula>#REF!=#REF!</formula>
    </cfRule>
  </conditionalFormatting>
  <conditionalFormatting sqref="N142">
    <cfRule type="expression" dxfId="13" priority="14" stopIfTrue="1">
      <formula>XEE142=#REF!</formula>
    </cfRule>
  </conditionalFormatting>
  <conditionalFormatting sqref="N142">
    <cfRule type="expression" dxfId="12" priority="13" stopIfTrue="1">
      <formula>XEE142=#REF!</formula>
    </cfRule>
  </conditionalFormatting>
  <conditionalFormatting sqref="N142">
    <cfRule type="expression" dxfId="11" priority="11" stopIfTrue="1">
      <formula>XED142=#REF!</formula>
    </cfRule>
  </conditionalFormatting>
  <conditionalFormatting sqref="N142">
    <cfRule type="expression" dxfId="10" priority="12" stopIfTrue="1">
      <formula>#REF!=#REF!</formula>
    </cfRule>
  </conditionalFormatting>
  <conditionalFormatting sqref="N143">
    <cfRule type="expression" dxfId="9" priority="10" stopIfTrue="1">
      <formula>XEE143=#REF!</formula>
    </cfRule>
  </conditionalFormatting>
  <conditionalFormatting sqref="N143">
    <cfRule type="expression" dxfId="8" priority="9" stopIfTrue="1">
      <formula>XEE143=#REF!</formula>
    </cfRule>
  </conditionalFormatting>
  <conditionalFormatting sqref="N143">
    <cfRule type="expression" dxfId="7" priority="7" stopIfTrue="1">
      <formula>XED143=#REF!</formula>
    </cfRule>
  </conditionalFormatting>
  <conditionalFormatting sqref="N143">
    <cfRule type="expression" dxfId="6" priority="8" stopIfTrue="1">
      <formula>#REF!=#REF!</formula>
    </cfRule>
  </conditionalFormatting>
  <conditionalFormatting sqref="M105:M140">
    <cfRule type="expression" dxfId="5" priority="6" stopIfTrue="1">
      <formula>XDX105=#REF!</formula>
    </cfRule>
  </conditionalFormatting>
  <conditionalFormatting sqref="M142">
    <cfRule type="expression" dxfId="4" priority="5" stopIfTrue="1">
      <formula>XDX142=#REF!</formula>
    </cfRule>
  </conditionalFormatting>
  <conditionalFormatting sqref="M142">
    <cfRule type="expression" dxfId="3" priority="4" stopIfTrue="1">
      <formula>XDX142=#REF!</formula>
    </cfRule>
  </conditionalFormatting>
  <conditionalFormatting sqref="M143">
    <cfRule type="expression" dxfId="2" priority="3" stopIfTrue="1">
      <formula>XDX143=#REF!</formula>
    </cfRule>
  </conditionalFormatting>
  <conditionalFormatting sqref="M143">
    <cfRule type="expression" dxfId="1" priority="2" stopIfTrue="1">
      <formula>XDX143=#REF!</formula>
    </cfRule>
  </conditionalFormatting>
  <conditionalFormatting sqref="A150">
    <cfRule type="expression" dxfId="0" priority="194" stopIfTrue="1">
      <formula>XFB150=#REF!</formula>
    </cfRule>
  </conditionalFormatting>
  <printOptions horizontalCentered="1"/>
  <pageMargins left="0.25" right="0.25" top="0.5" bottom="0.5" header="0.25" footer="0.25"/>
  <pageSetup paperSize="5" scale="48" fitToWidth="2" fitToHeight="8" orientation="landscape" r:id="rId1"/>
  <headerFooter alignWithMargins="0">
    <oddHeader>&amp;RAttachment B
Superintendent's Memo #083-23
May 4, 2023</oddHeader>
    <oddFooter>&amp;C&amp;P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6C03208-4DA8-4CB2-A51C-24FA8A8E49F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66FCC9B4-119C-4CC8-8BED-6ACAAF2A7C9A}">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6AA981C9-A6F6-4113-AFD5-68845082DEA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ESEA MOE</vt:lpstr>
      <vt:lpstr>'ESEA MOE'!Print_Area</vt:lpstr>
      <vt:lpstr>'ESEA MOE'!Print_Titles</vt:lpstr>
    </vt:vector>
  </TitlesOfParts>
  <Company>Virginia IT Infrastructure Partnership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Attachment C - Title 1 MOE FY 2017-2018</dc:title>
  <dc:creator>Laura Friese</dc:creator>
  <cp:lastModifiedBy>VITA Program</cp:lastModifiedBy>
  <cp:lastPrinted>2023-05-04T11:51:11Z</cp:lastPrinted>
  <dcterms:created xsi:type="dcterms:W3CDTF">2011-03-16T19:20:07Z</dcterms:created>
  <dcterms:modified xsi:type="dcterms:W3CDTF">2023-05-04T11:51:33Z</dcterms:modified>
</cp:coreProperties>
</file>